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Брендированная продукция_05.11.2025\41_25\"/>
    </mc:Choice>
  </mc:AlternateContent>
  <xr:revisionPtr revIDLastSave="0" documentId="8_{C619B52B-43A0-426D-AA5E-E9F4C6B34BCA}" xr6:coauthVersionLast="45" xr6:coauthVersionMax="45" xr10:uidLastSave="{00000000-0000-0000-0000-000000000000}"/>
  <bookViews>
    <workbookView xWindow="-37830" yWindow="-4410" windowWidth="22440" windowHeight="21465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НМЦД'!$A$1:$K$299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9" i="2" l="1"/>
  <c r="I69" i="2"/>
  <c r="G69" i="2" s="1"/>
  <c r="I289" i="2"/>
  <c r="K289" i="2" s="1"/>
  <c r="H289" i="2"/>
  <c r="G289" i="2"/>
  <c r="F287" i="2"/>
  <c r="E287" i="2"/>
  <c r="D287" i="2"/>
  <c r="F286" i="2"/>
  <c r="E286" i="2"/>
  <c r="D286" i="2"/>
  <c r="I286" i="2" s="1"/>
  <c r="I284" i="2"/>
  <c r="K284" i="2" s="1"/>
  <c r="H284" i="2"/>
  <c r="F282" i="2"/>
  <c r="E282" i="2"/>
  <c r="D282" i="2"/>
  <c r="D281" i="2" s="1"/>
  <c r="F281" i="2"/>
  <c r="E281" i="2"/>
  <c r="I279" i="2"/>
  <c r="K279" i="2" s="1"/>
  <c r="H279" i="2"/>
  <c r="F277" i="2"/>
  <c r="F276" i="2" s="1"/>
  <c r="E277" i="2"/>
  <c r="D277" i="2"/>
  <c r="D276" i="2" s="1"/>
  <c r="E276" i="2"/>
  <c r="I274" i="2"/>
  <c r="K274" i="2" s="1"/>
  <c r="H274" i="2"/>
  <c r="G274" i="2"/>
  <c r="F272" i="2"/>
  <c r="F271" i="2" s="1"/>
  <c r="E272" i="2"/>
  <c r="D272" i="2"/>
  <c r="E271" i="2"/>
  <c r="D271" i="2"/>
  <c r="I269" i="2"/>
  <c r="K269" i="2" s="1"/>
  <c r="H269" i="2"/>
  <c r="F267" i="2"/>
  <c r="F266" i="2" s="1"/>
  <c r="E267" i="2"/>
  <c r="E266" i="2" s="1"/>
  <c r="D267" i="2"/>
  <c r="D266" i="2" s="1"/>
  <c r="I264" i="2"/>
  <c r="K264" i="2" s="1"/>
  <c r="K262" i="2" s="1"/>
  <c r="H264" i="2"/>
  <c r="F262" i="2"/>
  <c r="F261" i="2" s="1"/>
  <c r="E262" i="2"/>
  <c r="E261" i="2" s="1"/>
  <c r="D262" i="2"/>
  <c r="D261" i="2"/>
  <c r="I259" i="2"/>
  <c r="K259" i="2" s="1"/>
  <c r="H259" i="2"/>
  <c r="G259" i="2"/>
  <c r="F257" i="2"/>
  <c r="F256" i="2" s="1"/>
  <c r="E257" i="2"/>
  <c r="E256" i="2" s="1"/>
  <c r="D257" i="2"/>
  <c r="D256" i="2" s="1"/>
  <c r="I256" i="2" s="1"/>
  <c r="I257" i="2" s="1"/>
  <c r="I254" i="2"/>
  <c r="K254" i="2" s="1"/>
  <c r="H254" i="2"/>
  <c r="F252" i="2"/>
  <c r="F251" i="2" s="1"/>
  <c r="E252" i="2"/>
  <c r="E251" i="2" s="1"/>
  <c r="D252" i="2"/>
  <c r="D251" i="2"/>
  <c r="I249" i="2"/>
  <c r="K249" i="2" s="1"/>
  <c r="K247" i="2" s="1"/>
  <c r="H249" i="2"/>
  <c r="F247" i="2"/>
  <c r="F246" i="2" s="1"/>
  <c r="E247" i="2"/>
  <c r="D247" i="2"/>
  <c r="D246" i="2" s="1"/>
  <c r="E246" i="2"/>
  <c r="I244" i="2"/>
  <c r="H244" i="2"/>
  <c r="F242" i="2"/>
  <c r="E242" i="2"/>
  <c r="E241" i="2" s="1"/>
  <c r="D242" i="2"/>
  <c r="D241" i="2" s="1"/>
  <c r="F241" i="2"/>
  <c r="I239" i="2"/>
  <c r="K239" i="2" s="1"/>
  <c r="H239" i="2"/>
  <c r="G239" i="2"/>
  <c r="K237" i="2"/>
  <c r="F237" i="2"/>
  <c r="F236" i="2" s="1"/>
  <c r="E237" i="2"/>
  <c r="E236" i="2" s="1"/>
  <c r="D237" i="2"/>
  <c r="D236" i="2" s="1"/>
  <c r="I234" i="2"/>
  <c r="K234" i="2" s="1"/>
  <c r="K232" i="2" s="1"/>
  <c r="H234" i="2"/>
  <c r="F232" i="2"/>
  <c r="F231" i="2" s="1"/>
  <c r="E232" i="2"/>
  <c r="E231" i="2" s="1"/>
  <c r="D232" i="2"/>
  <c r="D231" i="2"/>
  <c r="I229" i="2"/>
  <c r="G229" i="2" s="1"/>
  <c r="H229" i="2"/>
  <c r="F227" i="2"/>
  <c r="E227" i="2"/>
  <c r="D227" i="2"/>
  <c r="F226" i="2"/>
  <c r="E226" i="2"/>
  <c r="D226" i="2"/>
  <c r="I224" i="2"/>
  <c r="K224" i="2" s="1"/>
  <c r="K222" i="2" s="1"/>
  <c r="H224" i="2"/>
  <c r="F222" i="2"/>
  <c r="F221" i="2" s="1"/>
  <c r="E222" i="2"/>
  <c r="E221" i="2" s="1"/>
  <c r="D222" i="2"/>
  <c r="D221" i="2" s="1"/>
  <c r="I219" i="2"/>
  <c r="K219" i="2" s="1"/>
  <c r="K217" i="2" s="1"/>
  <c r="K216" i="2" s="1"/>
  <c r="H219" i="2"/>
  <c r="F217" i="2"/>
  <c r="F216" i="2" s="1"/>
  <c r="E217" i="2"/>
  <c r="E216" i="2" s="1"/>
  <c r="D217" i="2"/>
  <c r="D216" i="2" s="1"/>
  <c r="I214" i="2"/>
  <c r="K214" i="2" s="1"/>
  <c r="H214" i="2"/>
  <c r="F212" i="2"/>
  <c r="F211" i="2" s="1"/>
  <c r="E212" i="2"/>
  <c r="E211" i="2" s="1"/>
  <c r="D212" i="2"/>
  <c r="D211" i="2" s="1"/>
  <c r="I209" i="2"/>
  <c r="H209" i="2"/>
  <c r="F207" i="2"/>
  <c r="F206" i="2" s="1"/>
  <c r="E207" i="2"/>
  <c r="E206" i="2" s="1"/>
  <c r="D207" i="2"/>
  <c r="D206" i="2" s="1"/>
  <c r="I204" i="2"/>
  <c r="G204" i="2" s="1"/>
  <c r="H204" i="2"/>
  <c r="F202" i="2"/>
  <c r="F201" i="2" s="1"/>
  <c r="E202" i="2"/>
  <c r="E201" i="2" s="1"/>
  <c r="D202" i="2"/>
  <c r="D201" i="2" s="1"/>
  <c r="I199" i="2"/>
  <c r="K199" i="2" s="1"/>
  <c r="K197" i="2" s="1"/>
  <c r="H199" i="2"/>
  <c r="F197" i="2"/>
  <c r="F196" i="2" s="1"/>
  <c r="E197" i="2"/>
  <c r="E196" i="2" s="1"/>
  <c r="D197" i="2"/>
  <c r="D196" i="2" s="1"/>
  <c r="I194" i="2"/>
  <c r="K194" i="2" s="1"/>
  <c r="K192" i="2" s="1"/>
  <c r="H194" i="2"/>
  <c r="G194" i="2"/>
  <c r="F192" i="2"/>
  <c r="E192" i="2"/>
  <c r="E191" i="2" s="1"/>
  <c r="D192" i="2"/>
  <c r="D191" i="2" s="1"/>
  <c r="F191" i="2"/>
  <c r="I189" i="2"/>
  <c r="K189" i="2" s="1"/>
  <c r="H189" i="2"/>
  <c r="F187" i="2"/>
  <c r="F186" i="2" s="1"/>
  <c r="E187" i="2"/>
  <c r="E186" i="2" s="1"/>
  <c r="D187" i="2"/>
  <c r="D186" i="2" s="1"/>
  <c r="I184" i="2"/>
  <c r="K184" i="2" s="1"/>
  <c r="H184" i="2"/>
  <c r="F182" i="2"/>
  <c r="F181" i="2" s="1"/>
  <c r="E182" i="2"/>
  <c r="E181" i="2" s="1"/>
  <c r="D182" i="2"/>
  <c r="D181" i="2"/>
  <c r="I179" i="2"/>
  <c r="K179" i="2" s="1"/>
  <c r="H179" i="2"/>
  <c r="G179" i="2"/>
  <c r="F177" i="2"/>
  <c r="E177" i="2"/>
  <c r="E176" i="2" s="1"/>
  <c r="D177" i="2"/>
  <c r="D176" i="2" s="1"/>
  <c r="F176" i="2"/>
  <c r="I174" i="2"/>
  <c r="K174" i="2" s="1"/>
  <c r="H174" i="2"/>
  <c r="F172" i="2"/>
  <c r="F171" i="2" s="1"/>
  <c r="E172" i="2"/>
  <c r="E171" i="2" s="1"/>
  <c r="D172" i="2"/>
  <c r="D171" i="2"/>
  <c r="I169" i="2"/>
  <c r="H169" i="2"/>
  <c r="F167" i="2"/>
  <c r="F166" i="2" s="1"/>
  <c r="E167" i="2"/>
  <c r="E166" i="2" s="1"/>
  <c r="D167" i="2"/>
  <c r="D166" i="2" s="1"/>
  <c r="I164" i="2"/>
  <c r="K164" i="2" s="1"/>
  <c r="H164" i="2"/>
  <c r="F162" i="2"/>
  <c r="F161" i="2" s="1"/>
  <c r="E162" i="2"/>
  <c r="E161" i="2" s="1"/>
  <c r="D162" i="2"/>
  <c r="D161" i="2" s="1"/>
  <c r="I159" i="2"/>
  <c r="G159" i="2" s="1"/>
  <c r="H159" i="2"/>
  <c r="F157" i="2"/>
  <c r="F156" i="2" s="1"/>
  <c r="E157" i="2"/>
  <c r="E156" i="2" s="1"/>
  <c r="D157" i="2"/>
  <c r="D156" i="2" s="1"/>
  <c r="I154" i="2"/>
  <c r="K154" i="2" s="1"/>
  <c r="H154" i="2"/>
  <c r="G154" i="2"/>
  <c r="F152" i="2"/>
  <c r="F151" i="2" s="1"/>
  <c r="E152" i="2"/>
  <c r="E151" i="2" s="1"/>
  <c r="D152" i="2"/>
  <c r="D151" i="2" s="1"/>
  <c r="I149" i="2"/>
  <c r="K149" i="2" s="1"/>
  <c r="H149" i="2"/>
  <c r="G149" i="2"/>
  <c r="F147" i="2"/>
  <c r="F146" i="2" s="1"/>
  <c r="E147" i="2"/>
  <c r="E146" i="2" s="1"/>
  <c r="D147" i="2"/>
  <c r="D146" i="2" s="1"/>
  <c r="I144" i="2"/>
  <c r="K144" i="2" s="1"/>
  <c r="H144" i="2"/>
  <c r="F142" i="2"/>
  <c r="F141" i="2" s="1"/>
  <c r="E142" i="2"/>
  <c r="E141" i="2" s="1"/>
  <c r="D142" i="2"/>
  <c r="D141" i="2" s="1"/>
  <c r="I139" i="2"/>
  <c r="K139" i="2" s="1"/>
  <c r="H139" i="2"/>
  <c r="F137" i="2"/>
  <c r="F136" i="2" s="1"/>
  <c r="E137" i="2"/>
  <c r="E136" i="2" s="1"/>
  <c r="D137" i="2"/>
  <c r="D136" i="2" s="1"/>
  <c r="I134" i="2"/>
  <c r="K134" i="2" s="1"/>
  <c r="H134" i="2"/>
  <c r="F132" i="2"/>
  <c r="F131" i="2" s="1"/>
  <c r="E132" i="2"/>
  <c r="E131" i="2" s="1"/>
  <c r="D132" i="2"/>
  <c r="D131" i="2" s="1"/>
  <c r="I129" i="2"/>
  <c r="H129" i="2"/>
  <c r="F127" i="2"/>
  <c r="F126" i="2" s="1"/>
  <c r="E127" i="2"/>
  <c r="E126" i="2" s="1"/>
  <c r="D127" i="2"/>
  <c r="D126" i="2" s="1"/>
  <c r="I124" i="2"/>
  <c r="K124" i="2" s="1"/>
  <c r="H124" i="2"/>
  <c r="F122" i="2"/>
  <c r="F121" i="2" s="1"/>
  <c r="E122" i="2"/>
  <c r="E121" i="2" s="1"/>
  <c r="D122" i="2"/>
  <c r="D121" i="2" s="1"/>
  <c r="I119" i="2"/>
  <c r="G119" i="2" s="1"/>
  <c r="H119" i="2"/>
  <c r="F117" i="2"/>
  <c r="F116" i="2" s="1"/>
  <c r="E117" i="2"/>
  <c r="E116" i="2" s="1"/>
  <c r="D117" i="2"/>
  <c r="D116" i="2" s="1"/>
  <c r="I114" i="2"/>
  <c r="K114" i="2" s="1"/>
  <c r="H114" i="2"/>
  <c r="F112" i="2"/>
  <c r="F111" i="2" s="1"/>
  <c r="E112" i="2"/>
  <c r="E111" i="2" s="1"/>
  <c r="D112" i="2"/>
  <c r="D111" i="2" s="1"/>
  <c r="I109" i="2"/>
  <c r="K109" i="2" s="1"/>
  <c r="H109" i="2"/>
  <c r="F107" i="2"/>
  <c r="F106" i="2" s="1"/>
  <c r="E107" i="2"/>
  <c r="E106" i="2" s="1"/>
  <c r="D107" i="2"/>
  <c r="D106" i="2" s="1"/>
  <c r="I106" i="2" s="1"/>
  <c r="I104" i="2"/>
  <c r="G104" i="2" s="1"/>
  <c r="H104" i="2"/>
  <c r="F102" i="2"/>
  <c r="F101" i="2" s="1"/>
  <c r="E102" i="2"/>
  <c r="E101" i="2" s="1"/>
  <c r="D102" i="2"/>
  <c r="D101" i="2" s="1"/>
  <c r="F97" i="2"/>
  <c r="F96" i="2" s="1"/>
  <c r="E97" i="2"/>
  <c r="E96" i="2" s="1"/>
  <c r="D97" i="2"/>
  <c r="D96" i="2" s="1"/>
  <c r="F92" i="2"/>
  <c r="F91" i="2" s="1"/>
  <c r="E92" i="2"/>
  <c r="E91" i="2" s="1"/>
  <c r="D92" i="2"/>
  <c r="D91" i="2" s="1"/>
  <c r="F87" i="2"/>
  <c r="F86" i="2" s="1"/>
  <c r="E87" i="2"/>
  <c r="E86" i="2" s="1"/>
  <c r="D87" i="2"/>
  <c r="D86" i="2" s="1"/>
  <c r="F82" i="2"/>
  <c r="F81" i="2" s="1"/>
  <c r="E82" i="2"/>
  <c r="E81" i="2" s="1"/>
  <c r="D82" i="2"/>
  <c r="D81" i="2" s="1"/>
  <c r="F77" i="2"/>
  <c r="F76" i="2" s="1"/>
  <c r="E77" i="2"/>
  <c r="E76" i="2" s="1"/>
  <c r="D77" i="2"/>
  <c r="D76" i="2" s="1"/>
  <c r="F72" i="2"/>
  <c r="F71" i="2" s="1"/>
  <c r="E72" i="2"/>
  <c r="E71" i="2" s="1"/>
  <c r="D72" i="2"/>
  <c r="D71" i="2" s="1"/>
  <c r="F67" i="2"/>
  <c r="F66" i="2" s="1"/>
  <c r="E67" i="2"/>
  <c r="E66" i="2" s="1"/>
  <c r="D67" i="2"/>
  <c r="D66" i="2" s="1"/>
  <c r="F62" i="2"/>
  <c r="F61" i="2" s="1"/>
  <c r="E62" i="2"/>
  <c r="E61" i="2" s="1"/>
  <c r="D62" i="2"/>
  <c r="D61" i="2" s="1"/>
  <c r="F57" i="2"/>
  <c r="F56" i="2" s="1"/>
  <c r="E57" i="2"/>
  <c r="E56" i="2" s="1"/>
  <c r="D57" i="2"/>
  <c r="D56" i="2" s="1"/>
  <c r="F52" i="2"/>
  <c r="F51" i="2" s="1"/>
  <c r="E52" i="2"/>
  <c r="E51" i="2" s="1"/>
  <c r="D52" i="2"/>
  <c r="D51" i="2" s="1"/>
  <c r="F47" i="2"/>
  <c r="F46" i="2" s="1"/>
  <c r="E47" i="2"/>
  <c r="E46" i="2" s="1"/>
  <c r="D47" i="2"/>
  <c r="D46" i="2" s="1"/>
  <c r="F42" i="2"/>
  <c r="F41" i="2" s="1"/>
  <c r="E42" i="2"/>
  <c r="E41" i="2" s="1"/>
  <c r="D42" i="2"/>
  <c r="D41" i="2" s="1"/>
  <c r="F37" i="2"/>
  <c r="F36" i="2" s="1"/>
  <c r="E37" i="2"/>
  <c r="E36" i="2" s="1"/>
  <c r="D37" i="2"/>
  <c r="D36" i="2" s="1"/>
  <c r="F32" i="2"/>
  <c r="F31" i="2" s="1"/>
  <c r="E32" i="2"/>
  <c r="E31" i="2" s="1"/>
  <c r="D32" i="2"/>
  <c r="D31" i="2" s="1"/>
  <c r="F27" i="2"/>
  <c r="F26" i="2" s="1"/>
  <c r="E27" i="2"/>
  <c r="E26" i="2" s="1"/>
  <c r="D27" i="2"/>
  <c r="D26" i="2" s="1"/>
  <c r="F22" i="2"/>
  <c r="F21" i="2" s="1"/>
  <c r="E22" i="2"/>
  <c r="E21" i="2" s="1"/>
  <c r="D22" i="2"/>
  <c r="D21" i="2" s="1"/>
  <c r="F17" i="2"/>
  <c r="F16" i="2" s="1"/>
  <c r="E17" i="2"/>
  <c r="E16" i="2" s="1"/>
  <c r="D17" i="2"/>
  <c r="F12" i="2"/>
  <c r="F11" i="2" s="1"/>
  <c r="E12" i="2"/>
  <c r="D12" i="2"/>
  <c r="I99" i="2"/>
  <c r="K99" i="2" s="1"/>
  <c r="K97" i="2" s="1"/>
  <c r="H99" i="2"/>
  <c r="I94" i="2"/>
  <c r="K94" i="2" s="1"/>
  <c r="K92" i="2" s="1"/>
  <c r="H94" i="2"/>
  <c r="G94" i="2"/>
  <c r="I89" i="2"/>
  <c r="K89" i="2" s="1"/>
  <c r="K87" i="2" s="1"/>
  <c r="H89" i="2"/>
  <c r="I84" i="2"/>
  <c r="K84" i="2" s="1"/>
  <c r="K82" i="2" s="1"/>
  <c r="H84" i="2"/>
  <c r="I79" i="2"/>
  <c r="K79" i="2" s="1"/>
  <c r="K77" i="2" s="1"/>
  <c r="H79" i="2"/>
  <c r="I74" i="2"/>
  <c r="K74" i="2" s="1"/>
  <c r="K72" i="2" s="1"/>
  <c r="H74" i="2"/>
  <c r="I64" i="2"/>
  <c r="K64" i="2" s="1"/>
  <c r="K62" i="2" s="1"/>
  <c r="H64" i="2"/>
  <c r="I59" i="2"/>
  <c r="K59" i="2" s="1"/>
  <c r="K57" i="2" s="1"/>
  <c r="H59" i="2"/>
  <c r="I54" i="2"/>
  <c r="K54" i="2" s="1"/>
  <c r="K52" i="2" s="1"/>
  <c r="H54" i="2"/>
  <c r="I49" i="2"/>
  <c r="K49" i="2" s="1"/>
  <c r="K47" i="2" s="1"/>
  <c r="H49" i="2"/>
  <c r="I44" i="2"/>
  <c r="K44" i="2" s="1"/>
  <c r="K42" i="2" s="1"/>
  <c r="H44" i="2"/>
  <c r="I39" i="2"/>
  <c r="K39" i="2" s="1"/>
  <c r="K37" i="2" s="1"/>
  <c r="H39" i="2"/>
  <c r="G39" i="2"/>
  <c r="I34" i="2"/>
  <c r="K34" i="2" s="1"/>
  <c r="K32" i="2" s="1"/>
  <c r="H34" i="2"/>
  <c r="I29" i="2"/>
  <c r="K29" i="2" s="1"/>
  <c r="K27" i="2" s="1"/>
  <c r="H29" i="2"/>
  <c r="I24" i="2"/>
  <c r="G24" i="2" s="1"/>
  <c r="H24" i="2"/>
  <c r="I14" i="2"/>
  <c r="K14" i="2" s="1"/>
  <c r="K12" i="2" s="1"/>
  <c r="I241" i="2" l="1"/>
  <c r="G284" i="2"/>
  <c r="G279" i="2"/>
  <c r="I266" i="2"/>
  <c r="I267" i="2" s="1"/>
  <c r="I261" i="2"/>
  <c r="I262" i="2" s="1"/>
  <c r="I107" i="2"/>
  <c r="G254" i="2"/>
  <c r="I281" i="2"/>
  <c r="I282" i="2" s="1"/>
  <c r="I276" i="2"/>
  <c r="I277" i="2" s="1"/>
  <c r="I271" i="2"/>
  <c r="I272" i="2" s="1"/>
  <c r="G269" i="2"/>
  <c r="G264" i="2"/>
  <c r="I251" i="2"/>
  <c r="I252" i="2" s="1"/>
  <c r="I236" i="2"/>
  <c r="I237" i="2" s="1"/>
  <c r="G199" i="2"/>
  <c r="I166" i="2"/>
  <c r="K69" i="2"/>
  <c r="K67" i="2" s="1"/>
  <c r="K277" i="2"/>
  <c r="K276" i="2" s="1"/>
  <c r="K252" i="2"/>
  <c r="K251" i="2" s="1"/>
  <c r="K267" i="2"/>
  <c r="K266" i="2" s="1"/>
  <c r="K257" i="2"/>
  <c r="K256" i="2" s="1"/>
  <c r="K282" i="2"/>
  <c r="K281" i="2" s="1"/>
  <c r="K272" i="2"/>
  <c r="K271" i="2" s="1"/>
  <c r="K287" i="2"/>
  <c r="K286" i="2" s="1"/>
  <c r="K261" i="2"/>
  <c r="I246" i="2"/>
  <c r="I247" i="2" s="1"/>
  <c r="I287" i="2"/>
  <c r="I111" i="2"/>
  <c r="G224" i="2"/>
  <c r="I196" i="2"/>
  <c r="I197" i="2" s="1"/>
  <c r="G184" i="2"/>
  <c r="I176" i="2"/>
  <c r="I177" i="2" s="1"/>
  <c r="I146" i="2"/>
  <c r="I147" i="2" s="1"/>
  <c r="G134" i="2"/>
  <c r="I121" i="2"/>
  <c r="I122" i="2" s="1"/>
  <c r="G114" i="2"/>
  <c r="I231" i="2"/>
  <c r="I232" i="2" s="1"/>
  <c r="I226" i="2"/>
  <c r="I227" i="2" s="1"/>
  <c r="G214" i="2"/>
  <c r="I201" i="2"/>
  <c r="I202" i="2" s="1"/>
  <c r="I171" i="2"/>
  <c r="I172" i="2" s="1"/>
  <c r="G164" i="2"/>
  <c r="I156" i="2"/>
  <c r="I157" i="2" s="1"/>
  <c r="I141" i="2"/>
  <c r="I142" i="2" s="1"/>
  <c r="I136" i="2"/>
  <c r="I137" i="2" s="1"/>
  <c r="G139" i="2"/>
  <c r="I131" i="2"/>
  <c r="I132" i="2" s="1"/>
  <c r="G124" i="2"/>
  <c r="I191" i="2"/>
  <c r="I192" i="2" s="1"/>
  <c r="G109" i="2"/>
  <c r="I126" i="2"/>
  <c r="I127" i="2" s="1"/>
  <c r="G219" i="2"/>
  <c r="I211" i="2"/>
  <c r="I212" i="2" s="1"/>
  <c r="I112" i="2"/>
  <c r="G234" i="2"/>
  <c r="G249" i="2"/>
  <c r="I151" i="2"/>
  <c r="I152" i="2" s="1"/>
  <c r="I206" i="2"/>
  <c r="I207" i="2" s="1"/>
  <c r="K236" i="2"/>
  <c r="I221" i="2"/>
  <c r="I222" i="2" s="1"/>
  <c r="K204" i="2"/>
  <c r="G144" i="2"/>
  <c r="K212" i="2"/>
  <c r="K211" i="2" s="1"/>
  <c r="K169" i="2"/>
  <c r="K167" i="2" s="1"/>
  <c r="G169" i="2"/>
  <c r="K229" i="2"/>
  <c r="G209" i="2"/>
  <c r="K209" i="2"/>
  <c r="K221" i="2"/>
  <c r="G244" i="2"/>
  <c r="I242" i="2"/>
  <c r="K196" i="2"/>
  <c r="K244" i="2"/>
  <c r="I116" i="2"/>
  <c r="I117" i="2" s="1"/>
  <c r="K191" i="2"/>
  <c r="K129" i="2"/>
  <c r="K127" i="2" s="1"/>
  <c r="K126" i="2" s="1"/>
  <c r="G129" i="2"/>
  <c r="I161" i="2"/>
  <c r="I162" i="2" s="1"/>
  <c r="K231" i="2"/>
  <c r="I101" i="2"/>
  <c r="I102" i="2" s="1"/>
  <c r="K246" i="2"/>
  <c r="I216" i="2"/>
  <c r="I217" i="2" s="1"/>
  <c r="I167" i="2"/>
  <c r="I181" i="2"/>
  <c r="I182" i="2" s="1"/>
  <c r="I186" i="2"/>
  <c r="I187" i="2" s="1"/>
  <c r="K112" i="2"/>
  <c r="K111" i="2" s="1"/>
  <c r="K177" i="2"/>
  <c r="K176" i="2" s="1"/>
  <c r="K142" i="2"/>
  <c r="K141" i="2" s="1"/>
  <c r="K147" i="2"/>
  <c r="K146" i="2" s="1"/>
  <c r="K162" i="2"/>
  <c r="K161" i="2" s="1"/>
  <c r="K132" i="2"/>
  <c r="K131" i="2" s="1"/>
  <c r="K172" i="2"/>
  <c r="K171" i="2" s="1"/>
  <c r="K107" i="2"/>
  <c r="K106" i="2" s="1"/>
  <c r="K122" i="2"/>
  <c r="K121" i="2" s="1"/>
  <c r="K137" i="2"/>
  <c r="K136" i="2" s="1"/>
  <c r="K152" i="2"/>
  <c r="K151" i="2" s="1"/>
  <c r="K182" i="2"/>
  <c r="K181" i="2" s="1"/>
  <c r="K187" i="2"/>
  <c r="K186" i="2" s="1"/>
  <c r="K159" i="2"/>
  <c r="K119" i="2"/>
  <c r="G189" i="2"/>
  <c r="K104" i="2"/>
  <c r="G174" i="2"/>
  <c r="K24" i="2"/>
  <c r="K22" i="2" s="1"/>
  <c r="I96" i="2"/>
  <c r="I97" i="2" s="1"/>
  <c r="G74" i="2"/>
  <c r="I91" i="2"/>
  <c r="I92" i="2" s="1"/>
  <c r="G84" i="2"/>
  <c r="G79" i="2"/>
  <c r="K96" i="2"/>
  <c r="I86" i="2"/>
  <c r="I87" i="2" s="1"/>
  <c r="G89" i="2"/>
  <c r="G99" i="2"/>
  <c r="K91" i="2"/>
  <c r="I46" i="2"/>
  <c r="I47" i="2" s="1"/>
  <c r="I66" i="2"/>
  <c r="I67" i="2" s="1"/>
  <c r="I81" i="2"/>
  <c r="I82" i="2" s="1"/>
  <c r="I71" i="2"/>
  <c r="I72" i="2" s="1"/>
  <c r="G54" i="2"/>
  <c r="K86" i="2"/>
  <c r="I61" i="2"/>
  <c r="I62" i="2" s="1"/>
  <c r="I76" i="2"/>
  <c r="I77" i="2" s="1"/>
  <c r="I31" i="2"/>
  <c r="I32" i="2" s="1"/>
  <c r="K81" i="2"/>
  <c r="I41" i="2"/>
  <c r="I42" i="2" s="1"/>
  <c r="I56" i="2"/>
  <c r="I57" i="2" s="1"/>
  <c r="G29" i="2"/>
  <c r="G44" i="2"/>
  <c r="G59" i="2"/>
  <c r="I51" i="2"/>
  <c r="I52" i="2" s="1"/>
  <c r="K71" i="2"/>
  <c r="K76" i="2"/>
  <c r="I36" i="2"/>
  <c r="I37" i="2" s="1"/>
  <c r="G64" i="2"/>
  <c r="K61" i="2"/>
  <c r="K51" i="2"/>
  <c r="K56" i="2"/>
  <c r="G49" i="2"/>
  <c r="K36" i="2"/>
  <c r="K41" i="2"/>
  <c r="K46" i="2"/>
  <c r="I26" i="2"/>
  <c r="I27" i="2" s="1"/>
  <c r="G34" i="2"/>
  <c r="K31" i="2"/>
  <c r="I21" i="2"/>
  <c r="I22" i="2" s="1"/>
  <c r="K26" i="2"/>
  <c r="K66" i="2" l="1"/>
  <c r="K202" i="2"/>
  <c r="K201" i="2" s="1"/>
  <c r="K21" i="2"/>
  <c r="K227" i="2"/>
  <c r="K226" i="2" s="1"/>
  <c r="K207" i="2"/>
  <c r="K206" i="2" s="1"/>
  <c r="K242" i="2"/>
  <c r="K241" i="2" s="1"/>
  <c r="K166" i="2"/>
  <c r="K117" i="2"/>
  <c r="K116" i="2" s="1"/>
  <c r="K157" i="2"/>
  <c r="K156" i="2" s="1"/>
  <c r="K102" i="2"/>
  <c r="K101" i="2" s="1"/>
  <c r="I19" i="2"/>
  <c r="K19" i="2" s="1"/>
  <c r="H19" i="2"/>
  <c r="D16" i="2"/>
  <c r="D11" i="2"/>
  <c r="K17" i="2" l="1"/>
  <c r="K16" i="2" s="1"/>
  <c r="K294" i="2"/>
  <c r="K292" i="2" s="1"/>
  <c r="K291" i="2" s="1"/>
  <c r="G19" i="2"/>
  <c r="I16" i="2"/>
  <c r="I17" i="2" s="1"/>
  <c r="K11" i="2"/>
  <c r="G14" i="2"/>
  <c r="H14" i="2"/>
  <c r="E11" i="2" l="1"/>
  <c r="I11" i="2" s="1"/>
  <c r="I12" i="2" s="1"/>
</calcChain>
</file>

<file path=xl/sharedStrings.xml><?xml version="1.0" encoding="utf-8"?>
<sst xmlns="http://schemas.openxmlformats.org/spreadsheetml/2006/main" count="1310" uniqueCount="64">
  <si>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</si>
  <si>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</si>
  <si>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</si>
  <si>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</si>
  <si>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</si>
  <si>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</si>
  <si>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</si>
  <si>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</si>
  <si>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</si>
  <si>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</si>
  <si>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</si>
  <si>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</si>
  <si>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</si>
  <si>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</si>
  <si>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</si>
  <si>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</si>
  <si>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</si>
  <si>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</si>
  <si>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</si>
  <si>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</si>
  <si>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</si>
  <si>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</si>
  <si>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</si>
  <si>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</si>
  <si>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</si>
  <si>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</si>
  <si>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</si>
  <si>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Цена за единицу товара, работы, услуги без учета налога на добавленную стоимость</t>
  </si>
  <si>
    <t>шт.</t>
  </si>
  <si>
    <t>Способ определения поставщика (подрядчика, исполнителя) - Запрос предложений</t>
  </si>
  <si>
    <t>Изготовление  сувенирной продукции
«Шопер»</t>
  </si>
  <si>
    <t>Изготовление  сувенирной продукции
«Кружка»</t>
  </si>
  <si>
    <t>Изготовление  сувенирно - полиграфической продукции «Плакат»</t>
  </si>
  <si>
    <t>Изготовление  сувенирно -полиграфической продукции «Наклейка»</t>
  </si>
  <si>
    <t>Изготовление  сувенирной продукции
«Футболка»</t>
  </si>
  <si>
    <t>Изготовление  сувенирной продукции
«Футболка  детская»</t>
  </si>
  <si>
    <t>Изготовление  сувенирной продукции «Худи»</t>
  </si>
  <si>
    <t>Изготовление  сувенирной продукции «Кепка»</t>
  </si>
  <si>
    <t>Изготовление  сувенирной продукции «Плащ»</t>
  </si>
  <si>
    <t>Изготовление  сувенирной продукции
«Кинохлопушка»</t>
  </si>
  <si>
    <t>Изготовление  сувенирной продукции
«Громкоговоритель»</t>
  </si>
  <si>
    <t>Изготовление  сувенирной продукции «Шнур для телефона»</t>
  </si>
  <si>
    <t>Изготовление  сувенирной продукции
«Значок»</t>
  </si>
  <si>
    <t>Изготовление  сувенирной продукции
«Ремувка»</t>
  </si>
  <si>
    <t>Изготовление  сувенирной продукции
«Обвес»</t>
  </si>
  <si>
    <t>Изготовление  сувенирной продукции «Ручка»</t>
  </si>
  <si>
    <t>Изготовление  сувенирной полиграфической продукции «Ежедневник»</t>
  </si>
  <si>
    <t>Изготовление  сувенирной текстильной продукции «Шопер»</t>
  </si>
  <si>
    <t>Изготовление  сувенирной текстильной продукции «Худи»</t>
  </si>
  <si>
    <t>Изготовление  сувенирной продукции
«Картхолдер»</t>
  </si>
  <si>
    <t>Изготовление  сувенирной продукции
«Аккумулятор»</t>
  </si>
  <si>
    <t>Изготовление  сувенирной трикотажной продукции  «Шапка»</t>
  </si>
  <si>
    <t>Изготовление  сувенирной полиграфической
«Подарочный пакет»</t>
  </si>
  <si>
    <t>Изготовление  сувенирной продукции
«Ёлочная  игрушка»</t>
  </si>
  <si>
    <t>Изготовление  сувенирной продукции «Зонт»</t>
  </si>
  <si>
    <t>Изготовление  сувенирной продукции
«Шапка»</t>
  </si>
  <si>
    <t>Изготовление  сувенирной трикотажной продукции «Шарф»</t>
  </si>
  <si>
    <t>Изготовление  сувенирной текстильной продукции «Кепка»</t>
  </si>
  <si>
    <t>Изготовление  сувенирной текстильной продукции «Жилет»</t>
  </si>
  <si>
    <t>Изготовление  сувенирной текстильной продукции «Дождевик»</t>
  </si>
  <si>
    <t>Папки для документов</t>
  </si>
  <si>
    <t>Начальная (максимальная) цена Договора составляет: 25 456 423 (Двадцать пять миллионов четыреста пятьдесят шесть тысяч четыреста двадцать три) рубля 50 копеек, с НДС 20%.</t>
  </si>
  <si>
    <t xml:space="preserve">Дата составления таблицы "20" ноября 2025 г.                                                                                                                 </t>
  </si>
  <si>
    <t>Расчет начальной (максимальной) цены договора
на изготовление и поставку брендированной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</si>
</sst>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165" fontId="16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10" fontId="16" fillId="2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10" fontId="16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01"/>
  <sheetViews>
    <sheetView tabSelected="1" zoomScale="55" zoomScaleNormal="55" zoomScaleSheetLayoutView="70" workbookViewId="0">
      <selection activeCell="A297" sqref="A297:K297"/>
    </sheetView>
  </sheetViews>
  <sheetFormatPr defaultColWidth="9.1796875" defaultRowHeight="18" x14ac:dyDescent="0.4"/>
  <cols>
    <col min="1" max="1" width="35.54296875" style="1" customWidth="1"/>
    <col min="2" max="2" width="40" style="30" customWidth="1"/>
    <col min="3" max="3" width="15.81640625" style="1" customWidth="1"/>
    <col min="4" max="4" width="22.453125" style="1" customWidth="1"/>
    <col min="5" max="5" width="23" style="1" customWidth="1"/>
    <col min="6" max="7" width="22.453125" style="1" customWidth="1"/>
    <col min="8" max="8" width="37.453125" style="1" customWidth="1"/>
    <col min="9" max="9" width="20.453125" style="14" customWidth="1"/>
    <col min="10" max="10" width="16.453125" style="1" customWidth="1"/>
    <col min="11" max="11" width="22.1796875" style="1" customWidth="1"/>
    <col min="12" max="12" width="11.81640625" style="1" customWidth="1"/>
    <col min="13" max="16384" width="9.1796875" style="1"/>
  </cols>
  <sheetData>
    <row r="1" spans="1:11" ht="24.75" customHeight="1" x14ac:dyDescent="0.4">
      <c r="G1" s="49" t="s">
        <v>19</v>
      </c>
      <c r="H1" s="49"/>
      <c r="I1" s="49"/>
      <c r="J1" s="49"/>
      <c r="K1" s="49"/>
    </row>
    <row r="2" spans="1:11" ht="68.25" customHeight="1" x14ac:dyDescent="0.35">
      <c r="A2" s="50" t="s">
        <v>63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" hidden="1" customHeight="1" x14ac:dyDescent="0.35">
      <c r="A3" s="54"/>
      <c r="B3" s="54"/>
      <c r="C3" s="54"/>
      <c r="D3" s="54"/>
      <c r="E3" s="54"/>
      <c r="F3" s="54"/>
      <c r="G3" s="54"/>
      <c r="H3" s="54"/>
      <c r="I3" s="55"/>
      <c r="J3" s="54"/>
      <c r="K3" s="54"/>
    </row>
    <row r="4" spans="1:11" ht="25.5" customHeight="1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34.5" customHeight="1" x14ac:dyDescent="0.4">
      <c r="G5" s="69" t="s">
        <v>29</v>
      </c>
      <c r="H5" s="69"/>
      <c r="I5" s="69"/>
      <c r="J5" s="69"/>
      <c r="K5" s="69"/>
    </row>
    <row r="6" spans="1:11" ht="37.5" customHeight="1" x14ac:dyDescent="0.35">
      <c r="A6" s="37" t="s">
        <v>7</v>
      </c>
      <c r="B6" s="37" t="s">
        <v>0</v>
      </c>
      <c r="C6" s="37" t="s">
        <v>1</v>
      </c>
      <c r="D6" s="62" t="s">
        <v>13</v>
      </c>
      <c r="E6" s="63"/>
      <c r="F6" s="64"/>
      <c r="G6" s="65" t="s">
        <v>9</v>
      </c>
      <c r="H6" s="66"/>
      <c r="I6" s="8" t="s">
        <v>13</v>
      </c>
      <c r="J6" s="37" t="s">
        <v>24</v>
      </c>
      <c r="K6" s="37" t="s">
        <v>23</v>
      </c>
    </row>
    <row r="7" spans="1:11" ht="15.75" customHeight="1" x14ac:dyDescent="0.35">
      <c r="A7" s="38"/>
      <c r="B7" s="38"/>
      <c r="C7" s="38"/>
      <c r="D7" s="56" t="s">
        <v>2</v>
      </c>
      <c r="E7" s="57"/>
      <c r="F7" s="58"/>
      <c r="G7" s="67"/>
      <c r="H7" s="68"/>
      <c r="I7" s="70" t="s">
        <v>4</v>
      </c>
      <c r="J7" s="38"/>
      <c r="K7" s="38"/>
    </row>
    <row r="8" spans="1:11" ht="32.25" customHeight="1" x14ac:dyDescent="0.35">
      <c r="A8" s="38"/>
      <c r="B8" s="38"/>
      <c r="C8" s="38"/>
      <c r="D8" s="59"/>
      <c r="E8" s="60"/>
      <c r="F8" s="61"/>
      <c r="G8" s="37" t="s">
        <v>3</v>
      </c>
      <c r="H8" s="37" t="s">
        <v>20</v>
      </c>
      <c r="I8" s="71"/>
      <c r="J8" s="38"/>
      <c r="K8" s="38"/>
    </row>
    <row r="9" spans="1:11" ht="24" customHeight="1" x14ac:dyDescent="0.35">
      <c r="A9" s="39"/>
      <c r="B9" s="39"/>
      <c r="C9" s="39"/>
      <c r="D9" s="17" t="s">
        <v>16</v>
      </c>
      <c r="E9" s="17" t="s">
        <v>17</v>
      </c>
      <c r="F9" s="17" t="s">
        <v>18</v>
      </c>
      <c r="G9" s="39"/>
      <c r="H9" s="39"/>
      <c r="I9" s="72"/>
      <c r="J9" s="39"/>
      <c r="K9" s="39"/>
    </row>
    <row r="10" spans="1:11" x14ac:dyDescent="0.3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7">
        <v>9</v>
      </c>
      <c r="J10" s="17">
        <v>10</v>
      </c>
      <c r="K10" s="18">
        <v>11</v>
      </c>
    </row>
    <row r="11" spans="1:11" ht="75" customHeight="1" x14ac:dyDescent="0.35">
      <c r="A11" s="2" t="s">
        <v>25</v>
      </c>
      <c r="B11" s="46" t="s">
        <v>30</v>
      </c>
      <c r="C11" s="37" t="s">
        <v>28</v>
      </c>
      <c r="D11" s="3">
        <f>D14-D12</f>
        <v>808.33</v>
      </c>
      <c r="E11" s="3">
        <f t="shared" ref="E11" si="0">E14-E12</f>
        <v>758.33</v>
      </c>
      <c r="F11" s="3">
        <f>F14-F12</f>
        <v>733.33</v>
      </c>
      <c r="G11" s="16" t="s">
        <v>11</v>
      </c>
      <c r="H11" s="16" t="s">
        <v>11</v>
      </c>
      <c r="I11" s="4">
        <f>ROUND((D11+E11+F11)/3,2)</f>
        <v>766.66</v>
      </c>
      <c r="J11" s="19" t="s">
        <v>11</v>
      </c>
      <c r="K11" s="26">
        <f>K14-K12</f>
        <v>191666.66999999998</v>
      </c>
    </row>
    <row r="12" spans="1:11" ht="75" customHeight="1" x14ac:dyDescent="0.35">
      <c r="A12" s="2" t="s">
        <v>8</v>
      </c>
      <c r="B12" s="47"/>
      <c r="C12" s="38"/>
      <c r="D12" s="25">
        <f>ROUND(D14*D13/(100%+D13),2)</f>
        <v>161.66999999999999</v>
      </c>
      <c r="E12" s="25">
        <f t="shared" ref="E12:F12" si="1">ROUND(E14*E13/(100%+E13),2)</f>
        <v>151.66999999999999</v>
      </c>
      <c r="F12" s="25">
        <f t="shared" si="1"/>
        <v>146.66999999999999</v>
      </c>
      <c r="G12" s="16" t="s">
        <v>11</v>
      </c>
      <c r="H12" s="16" t="s">
        <v>11</v>
      </c>
      <c r="I12" s="5">
        <f>I14-I11</f>
        <v>153.34000000000003</v>
      </c>
      <c r="J12" s="16" t="s">
        <v>11</v>
      </c>
      <c r="K12" s="25">
        <f>ROUND(K14*K13/(100%+K13),2)</f>
        <v>38333.33</v>
      </c>
    </row>
    <row r="13" spans="1:11" ht="75" customHeight="1" x14ac:dyDescent="0.35">
      <c r="A13" s="2" t="s">
        <v>10</v>
      </c>
      <c r="B13" s="47"/>
      <c r="C13" s="38"/>
      <c r="D13" s="16">
        <v>0.2</v>
      </c>
      <c r="E13" s="16">
        <v>0.2</v>
      </c>
      <c r="F13" s="16">
        <v>0.2</v>
      </c>
      <c r="G13" s="16" t="s">
        <v>11</v>
      </c>
      <c r="H13" s="16" t="s">
        <v>11</v>
      </c>
      <c r="I13" s="16" t="s">
        <v>11</v>
      </c>
      <c r="J13" s="16" t="s">
        <v>11</v>
      </c>
      <c r="K13" s="20">
        <v>0.2</v>
      </c>
    </row>
    <row r="14" spans="1:11" ht="75" customHeight="1" x14ac:dyDescent="0.35">
      <c r="A14" s="2" t="s">
        <v>26</v>
      </c>
      <c r="B14" s="48"/>
      <c r="C14" s="39"/>
      <c r="D14" s="21">
        <v>970</v>
      </c>
      <c r="E14" s="21">
        <v>910</v>
      </c>
      <c r="F14" s="28">
        <v>880</v>
      </c>
      <c r="G14" s="7">
        <f>_xlfn.STDEV.S(D14,E14,F14)/I14*100</f>
        <v>4.9810605379954778</v>
      </c>
      <c r="H14" s="27">
        <f>(MAX(D14:F14)*100/MIN(D14:F14))-100</f>
        <v>10.227272727272734</v>
      </c>
      <c r="I14" s="5">
        <f>ROUND((D14+E14+F14)/3,2)</f>
        <v>920</v>
      </c>
      <c r="J14" s="19">
        <v>1</v>
      </c>
      <c r="K14" s="5">
        <f>ROUND(I14*D15*J14,2)</f>
        <v>230000</v>
      </c>
    </row>
    <row r="15" spans="1:11" x14ac:dyDescent="0.35">
      <c r="A15" s="2" t="s">
        <v>14</v>
      </c>
      <c r="B15" s="16"/>
      <c r="C15" s="16"/>
      <c r="D15" s="51">
        <v>250</v>
      </c>
      <c r="E15" s="52"/>
      <c r="F15" s="53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ht="75" customHeight="1" x14ac:dyDescent="0.35">
      <c r="A16" s="2" t="s">
        <v>27</v>
      </c>
      <c r="B16" s="34" t="s">
        <v>30</v>
      </c>
      <c r="C16" s="37" t="s">
        <v>28</v>
      </c>
      <c r="D16" s="3">
        <f>D19-D17</f>
        <v>808.33</v>
      </c>
      <c r="E16" s="3">
        <f t="shared" ref="E16:F16" si="2">E19-E17</f>
        <v>758.33</v>
      </c>
      <c r="F16" s="3">
        <f t="shared" si="2"/>
        <v>733.33</v>
      </c>
      <c r="G16" s="16" t="s">
        <v>11</v>
      </c>
      <c r="H16" s="16" t="s">
        <v>11</v>
      </c>
      <c r="I16" s="4">
        <f>ROUND((D16+E16+F16)/3,2)</f>
        <v>766.66</v>
      </c>
      <c r="J16" s="16" t="s">
        <v>11</v>
      </c>
      <c r="K16" s="26">
        <f t="shared" ref="K16" si="3">K19-K17</f>
        <v>191666.66999999998</v>
      </c>
    </row>
    <row r="17" spans="1:11" ht="75" customHeight="1" x14ac:dyDescent="0.35">
      <c r="A17" s="2" t="s">
        <v>8</v>
      </c>
      <c r="B17" s="35"/>
      <c r="C17" s="38"/>
      <c r="D17" s="25">
        <f t="shared" ref="D17:F17" si="4">ROUND(D19*D18/(100%+D18),2)</f>
        <v>161.66999999999999</v>
      </c>
      <c r="E17" s="25">
        <f t="shared" si="4"/>
        <v>151.66999999999999</v>
      </c>
      <c r="F17" s="25">
        <f t="shared" si="4"/>
        <v>146.66999999999999</v>
      </c>
      <c r="G17" s="16" t="s">
        <v>11</v>
      </c>
      <c r="H17" s="16" t="s">
        <v>11</v>
      </c>
      <c r="I17" s="5">
        <f>I19-I16</f>
        <v>153.34000000000003</v>
      </c>
      <c r="J17" s="16" t="s">
        <v>11</v>
      </c>
      <c r="K17" s="25">
        <f>ROUND(K19*K18/(100%+K18),2)</f>
        <v>38333.33</v>
      </c>
    </row>
    <row r="18" spans="1:11" ht="75" customHeight="1" x14ac:dyDescent="0.35">
      <c r="A18" s="2" t="s">
        <v>10</v>
      </c>
      <c r="B18" s="35"/>
      <c r="C18" s="38"/>
      <c r="D18" s="16">
        <v>0.2</v>
      </c>
      <c r="E18" s="16">
        <v>0.2</v>
      </c>
      <c r="F18" s="32">
        <v>0.2</v>
      </c>
      <c r="G18" s="16" t="s">
        <v>11</v>
      </c>
      <c r="H18" s="16" t="s">
        <v>11</v>
      </c>
      <c r="I18" s="16" t="s">
        <v>11</v>
      </c>
      <c r="J18" s="16" t="s">
        <v>11</v>
      </c>
      <c r="K18" s="20">
        <v>0.2</v>
      </c>
    </row>
    <row r="19" spans="1:11" ht="75" customHeight="1" x14ac:dyDescent="0.35">
      <c r="A19" s="2" t="s">
        <v>26</v>
      </c>
      <c r="B19" s="36"/>
      <c r="C19" s="39"/>
      <c r="D19" s="21">
        <v>970</v>
      </c>
      <c r="E19" s="21">
        <v>910</v>
      </c>
      <c r="F19" s="21">
        <v>880</v>
      </c>
      <c r="G19" s="7">
        <f>_xlfn.STDEV.S(D19,E19,F19)/I19*100</f>
        <v>4.9810605379954778</v>
      </c>
      <c r="H19" s="15">
        <f>(MAX(D19:F19)*100/MIN(D19:F19))-100</f>
        <v>10.227272727272734</v>
      </c>
      <c r="I19" s="5">
        <f>ROUND((D19+E19+F19)/3,2)</f>
        <v>920</v>
      </c>
      <c r="J19" s="19">
        <v>1</v>
      </c>
      <c r="K19" s="5">
        <f>ROUND(I19*D20*J19,2)</f>
        <v>230000</v>
      </c>
    </row>
    <row r="20" spans="1:11" x14ac:dyDescent="0.35">
      <c r="A20" s="2" t="s">
        <v>14</v>
      </c>
      <c r="B20" s="16"/>
      <c r="C20" s="16"/>
      <c r="D20" s="33">
        <v>250</v>
      </c>
      <c r="E20" s="33"/>
      <c r="F20" s="33"/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1" ht="75" customHeight="1" x14ac:dyDescent="0.35">
      <c r="A21" s="2" t="s">
        <v>27</v>
      </c>
      <c r="B21" s="46" t="s">
        <v>30</v>
      </c>
      <c r="C21" s="37" t="s">
        <v>28</v>
      </c>
      <c r="D21" s="3">
        <f>D24-D22</f>
        <v>808.33</v>
      </c>
      <c r="E21" s="3">
        <f t="shared" ref="E21:F21" si="5">E24-E22</f>
        <v>758.33</v>
      </c>
      <c r="F21" s="3">
        <f t="shared" si="5"/>
        <v>733.33</v>
      </c>
      <c r="G21" s="16" t="s">
        <v>11</v>
      </c>
      <c r="H21" s="16" t="s">
        <v>11</v>
      </c>
      <c r="I21" s="4">
        <f>ROUND((D21+E21+F21)/3,2)</f>
        <v>766.66</v>
      </c>
      <c r="J21" s="16" t="s">
        <v>11</v>
      </c>
      <c r="K21" s="26">
        <f t="shared" ref="K21" si="6">K24-K22</f>
        <v>76666.67</v>
      </c>
    </row>
    <row r="22" spans="1:11" ht="75" customHeight="1" x14ac:dyDescent="0.35">
      <c r="A22" s="2" t="s">
        <v>8</v>
      </c>
      <c r="B22" s="47"/>
      <c r="C22" s="38"/>
      <c r="D22" s="25">
        <f t="shared" ref="D22:F22" si="7">ROUND(D24*D23/(100%+D23),2)</f>
        <v>161.66999999999999</v>
      </c>
      <c r="E22" s="25">
        <f t="shared" si="7"/>
        <v>151.66999999999999</v>
      </c>
      <c r="F22" s="25">
        <f t="shared" si="7"/>
        <v>146.66999999999999</v>
      </c>
      <c r="G22" s="16" t="s">
        <v>11</v>
      </c>
      <c r="H22" s="16" t="s">
        <v>11</v>
      </c>
      <c r="I22" s="5">
        <f>I24-I21</f>
        <v>153.34000000000003</v>
      </c>
      <c r="J22" s="16" t="s">
        <v>11</v>
      </c>
      <c r="K22" s="25">
        <f>ROUND(K24*K23/(100%+K23),2)</f>
        <v>15333.33</v>
      </c>
    </row>
    <row r="23" spans="1:11" ht="75" customHeight="1" x14ac:dyDescent="0.35">
      <c r="A23" s="2" t="s">
        <v>10</v>
      </c>
      <c r="B23" s="47"/>
      <c r="C23" s="38"/>
      <c r="D23" s="16">
        <v>0.2</v>
      </c>
      <c r="E23" s="16">
        <v>0.2</v>
      </c>
      <c r="F23" s="32">
        <v>0.2</v>
      </c>
      <c r="G23" s="16" t="s">
        <v>11</v>
      </c>
      <c r="H23" s="16" t="s">
        <v>11</v>
      </c>
      <c r="I23" s="16" t="s">
        <v>11</v>
      </c>
      <c r="J23" s="16" t="s">
        <v>11</v>
      </c>
      <c r="K23" s="20">
        <v>0.2</v>
      </c>
    </row>
    <row r="24" spans="1:11" ht="75" customHeight="1" x14ac:dyDescent="0.35">
      <c r="A24" s="2" t="s">
        <v>26</v>
      </c>
      <c r="B24" s="48"/>
      <c r="C24" s="39"/>
      <c r="D24" s="21">
        <v>970</v>
      </c>
      <c r="E24" s="21">
        <v>910</v>
      </c>
      <c r="F24" s="21">
        <v>880</v>
      </c>
      <c r="G24" s="7">
        <f>_xlfn.STDEV.S(D24,E24,F24)/I24*100</f>
        <v>4.9810605379954778</v>
      </c>
      <c r="H24" s="15">
        <f>(MAX(D24:F24)*100/MIN(D24:F24))-100</f>
        <v>10.227272727272734</v>
      </c>
      <c r="I24" s="5">
        <f>ROUND((D24+E24+F24)/3,2)</f>
        <v>920</v>
      </c>
      <c r="J24" s="19">
        <v>1</v>
      </c>
      <c r="K24" s="5">
        <f>ROUND(I24*D25*J24,2)</f>
        <v>92000</v>
      </c>
    </row>
    <row r="25" spans="1:11" x14ac:dyDescent="0.35">
      <c r="A25" s="2" t="s">
        <v>14</v>
      </c>
      <c r="B25" s="16"/>
      <c r="C25" s="16"/>
      <c r="D25" s="33">
        <v>100</v>
      </c>
      <c r="E25" s="33"/>
      <c r="F25" s="33"/>
      <c r="G25" s="16" t="s">
        <v>11</v>
      </c>
      <c r="H25" s="16" t="s">
        <v>11</v>
      </c>
      <c r="I25" s="16" t="s">
        <v>11</v>
      </c>
      <c r="J25" s="16" t="s">
        <v>11</v>
      </c>
      <c r="K25" s="16" t="s">
        <v>11</v>
      </c>
    </row>
    <row r="26" spans="1:11" ht="75" customHeight="1" x14ac:dyDescent="0.35">
      <c r="A26" s="2" t="s">
        <v>27</v>
      </c>
      <c r="B26" s="34" t="s">
        <v>31</v>
      </c>
      <c r="C26" s="37" t="s">
        <v>28</v>
      </c>
      <c r="D26" s="3">
        <f t="shared" ref="D26:F26" si="8">D29-D27</f>
        <v>283.33</v>
      </c>
      <c r="E26" s="3">
        <f t="shared" si="8"/>
        <v>270.83</v>
      </c>
      <c r="F26" s="3">
        <f t="shared" si="8"/>
        <v>251.67000000000002</v>
      </c>
      <c r="G26" s="16" t="s">
        <v>11</v>
      </c>
      <c r="H26" s="16" t="s">
        <v>11</v>
      </c>
      <c r="I26" s="4">
        <f>ROUND((D26+E26+F26)/3,2)</f>
        <v>268.61</v>
      </c>
      <c r="J26" s="16" t="s">
        <v>11</v>
      </c>
      <c r="K26" s="26">
        <f t="shared" ref="K26" si="9">K29-K27</f>
        <v>134304.16999999998</v>
      </c>
    </row>
    <row r="27" spans="1:11" ht="75" customHeight="1" x14ac:dyDescent="0.35">
      <c r="A27" s="2" t="s">
        <v>8</v>
      </c>
      <c r="B27" s="35"/>
      <c r="C27" s="38"/>
      <c r="D27" s="25">
        <f t="shared" ref="D27:F27" si="10">ROUND(D29*D28/(100%+D28),2)</f>
        <v>56.67</v>
      </c>
      <c r="E27" s="25">
        <f t="shared" si="10"/>
        <v>54.17</v>
      </c>
      <c r="F27" s="25">
        <f t="shared" si="10"/>
        <v>50.33</v>
      </c>
      <c r="G27" s="16" t="s">
        <v>11</v>
      </c>
      <c r="H27" s="16" t="s">
        <v>11</v>
      </c>
      <c r="I27" s="5">
        <f>I29-I26</f>
        <v>53.71999999999997</v>
      </c>
      <c r="J27" s="16" t="s">
        <v>11</v>
      </c>
      <c r="K27" s="25">
        <f>ROUND(K29*K28/(100%+K28),2)</f>
        <v>26860.83</v>
      </c>
    </row>
    <row r="28" spans="1:11" ht="75" customHeight="1" x14ac:dyDescent="0.35">
      <c r="A28" s="2" t="s">
        <v>10</v>
      </c>
      <c r="B28" s="35"/>
      <c r="C28" s="38"/>
      <c r="D28" s="16">
        <v>0.2</v>
      </c>
      <c r="E28" s="16">
        <v>0.2</v>
      </c>
      <c r="F28" s="32">
        <v>0.2</v>
      </c>
      <c r="G28" s="16" t="s">
        <v>11</v>
      </c>
      <c r="H28" s="16" t="s">
        <v>11</v>
      </c>
      <c r="I28" s="16" t="s">
        <v>11</v>
      </c>
      <c r="J28" s="16" t="s">
        <v>11</v>
      </c>
      <c r="K28" s="20">
        <v>0.2</v>
      </c>
    </row>
    <row r="29" spans="1:11" ht="75" customHeight="1" x14ac:dyDescent="0.35">
      <c r="A29" s="2" t="s">
        <v>26</v>
      </c>
      <c r="B29" s="36"/>
      <c r="C29" s="39"/>
      <c r="D29" s="21">
        <v>340</v>
      </c>
      <c r="E29" s="21">
        <v>325</v>
      </c>
      <c r="F29" s="28">
        <v>302</v>
      </c>
      <c r="G29" s="7">
        <f>_xlfn.STDEV.S(D29,E29,F29)/I29*100</f>
        <v>5.9379630482034322</v>
      </c>
      <c r="H29" s="29">
        <f>(MAX(D29:F29)*100/MIN(D29:F29))-100</f>
        <v>12.58278145695364</v>
      </c>
      <c r="I29" s="5">
        <f>ROUND((D29+E29+F29)/3,2)</f>
        <v>322.33</v>
      </c>
      <c r="J29" s="19">
        <v>1</v>
      </c>
      <c r="K29" s="5">
        <f>ROUND(I29*D30*J29,2)</f>
        <v>161165</v>
      </c>
    </row>
    <row r="30" spans="1:11" x14ac:dyDescent="0.35">
      <c r="A30" s="2" t="s">
        <v>14</v>
      </c>
      <c r="B30" s="16"/>
      <c r="C30" s="16"/>
      <c r="D30" s="33">
        <v>500</v>
      </c>
      <c r="E30" s="33"/>
      <c r="F30" s="33"/>
      <c r="G30" s="16" t="s">
        <v>11</v>
      </c>
      <c r="H30" s="16" t="s">
        <v>11</v>
      </c>
      <c r="I30" s="16" t="s">
        <v>11</v>
      </c>
      <c r="J30" s="16" t="s">
        <v>11</v>
      </c>
      <c r="K30" s="16" t="s">
        <v>11</v>
      </c>
    </row>
    <row r="31" spans="1:11" ht="75" customHeight="1" x14ac:dyDescent="0.35">
      <c r="A31" s="2" t="s">
        <v>27</v>
      </c>
      <c r="B31" s="34" t="s">
        <v>32</v>
      </c>
      <c r="C31" s="37" t="s">
        <v>28</v>
      </c>
      <c r="D31" s="3">
        <f t="shared" ref="D31:F31" si="11">D34-D32</f>
        <v>90</v>
      </c>
      <c r="E31" s="3">
        <f t="shared" si="11"/>
        <v>83.33</v>
      </c>
      <c r="F31" s="3">
        <f t="shared" si="11"/>
        <v>80.42</v>
      </c>
      <c r="G31" s="16" t="s">
        <v>11</v>
      </c>
      <c r="H31" s="16" t="s">
        <v>11</v>
      </c>
      <c r="I31" s="4">
        <f>ROUND((D31+E31+F31)/3,2)</f>
        <v>84.58</v>
      </c>
      <c r="J31" s="16" t="s">
        <v>11</v>
      </c>
      <c r="K31" s="26">
        <f t="shared" ref="K31" si="12">K34-K32</f>
        <v>10995.83</v>
      </c>
    </row>
    <row r="32" spans="1:11" ht="75" customHeight="1" x14ac:dyDescent="0.35">
      <c r="A32" s="2" t="s">
        <v>8</v>
      </c>
      <c r="B32" s="35"/>
      <c r="C32" s="38"/>
      <c r="D32" s="25">
        <f t="shared" ref="D32:F32" si="13">ROUND(D34*D33/(100%+D33),2)</f>
        <v>18</v>
      </c>
      <c r="E32" s="25">
        <f t="shared" si="13"/>
        <v>16.670000000000002</v>
      </c>
      <c r="F32" s="25">
        <f t="shared" si="13"/>
        <v>16.079999999999998</v>
      </c>
      <c r="G32" s="16" t="s">
        <v>11</v>
      </c>
      <c r="H32" s="16" t="s">
        <v>11</v>
      </c>
      <c r="I32" s="5">
        <f>I34-I31</f>
        <v>16.920000000000002</v>
      </c>
      <c r="J32" s="16" t="s">
        <v>11</v>
      </c>
      <c r="K32" s="25">
        <f>ROUND(K34*K33/(100%+K33),2)</f>
        <v>2199.17</v>
      </c>
    </row>
    <row r="33" spans="1:11" ht="75" customHeight="1" x14ac:dyDescent="0.35">
      <c r="A33" s="2" t="s">
        <v>10</v>
      </c>
      <c r="B33" s="35"/>
      <c r="C33" s="38"/>
      <c r="D33" s="16">
        <v>0.2</v>
      </c>
      <c r="E33" s="16">
        <v>0.2</v>
      </c>
      <c r="F33" s="32">
        <v>0.2</v>
      </c>
      <c r="G33" s="16" t="s">
        <v>11</v>
      </c>
      <c r="H33" s="16" t="s">
        <v>11</v>
      </c>
      <c r="I33" s="16" t="s">
        <v>11</v>
      </c>
      <c r="J33" s="16" t="s">
        <v>11</v>
      </c>
      <c r="K33" s="20">
        <v>0.2</v>
      </c>
    </row>
    <row r="34" spans="1:11" ht="75" customHeight="1" x14ac:dyDescent="0.35">
      <c r="A34" s="2" t="s">
        <v>26</v>
      </c>
      <c r="B34" s="36"/>
      <c r="C34" s="39"/>
      <c r="D34" s="21">
        <v>108</v>
      </c>
      <c r="E34" s="21">
        <v>100</v>
      </c>
      <c r="F34" s="21">
        <v>96.5</v>
      </c>
      <c r="G34" s="7">
        <f>_xlfn.STDEV.S(D34,E34,F34)/I34*100</f>
        <v>5.8077961194835446</v>
      </c>
      <c r="H34" s="15">
        <f>(MAX(D34:F34)*100/MIN(D34:F34))-100</f>
        <v>11.917098445595855</v>
      </c>
      <c r="I34" s="5">
        <f>ROUND((D34+E34+F34)/3,2)</f>
        <v>101.5</v>
      </c>
      <c r="J34" s="19">
        <v>1</v>
      </c>
      <c r="K34" s="5">
        <f>ROUND(I34*D35*J34,2)</f>
        <v>13195</v>
      </c>
    </row>
    <row r="35" spans="1:11" x14ac:dyDescent="0.35">
      <c r="A35" s="2" t="s">
        <v>14</v>
      </c>
      <c r="B35" s="16"/>
      <c r="C35" s="16"/>
      <c r="D35" s="33">
        <v>130</v>
      </c>
      <c r="E35" s="33"/>
      <c r="F35" s="33"/>
      <c r="G35" s="16" t="s">
        <v>11</v>
      </c>
      <c r="H35" s="16" t="s">
        <v>11</v>
      </c>
      <c r="I35" s="16" t="s">
        <v>11</v>
      </c>
      <c r="J35" s="16" t="s">
        <v>11</v>
      </c>
      <c r="K35" s="16" t="s">
        <v>11</v>
      </c>
    </row>
    <row r="36" spans="1:11" ht="75" customHeight="1" x14ac:dyDescent="0.35">
      <c r="A36" s="2" t="s">
        <v>27</v>
      </c>
      <c r="B36" s="34" t="s">
        <v>32</v>
      </c>
      <c r="C36" s="37" t="s">
        <v>28</v>
      </c>
      <c r="D36" s="3">
        <f t="shared" ref="D36:F36" si="14">D39-D37</f>
        <v>90</v>
      </c>
      <c r="E36" s="3">
        <f t="shared" si="14"/>
        <v>83.33</v>
      </c>
      <c r="F36" s="3">
        <f t="shared" si="14"/>
        <v>80.42</v>
      </c>
      <c r="G36" s="16" t="s">
        <v>11</v>
      </c>
      <c r="H36" s="16" t="s">
        <v>11</v>
      </c>
      <c r="I36" s="4">
        <f>ROUND((D36+E36+F36)/3,2)</f>
        <v>84.58</v>
      </c>
      <c r="J36" s="16" t="s">
        <v>11</v>
      </c>
      <c r="K36" s="26">
        <f t="shared" ref="K36" si="15">K39-K37</f>
        <v>10995.83</v>
      </c>
    </row>
    <row r="37" spans="1:11" ht="75" customHeight="1" x14ac:dyDescent="0.35">
      <c r="A37" s="2" t="s">
        <v>8</v>
      </c>
      <c r="B37" s="35"/>
      <c r="C37" s="38"/>
      <c r="D37" s="25">
        <f t="shared" ref="D37:F37" si="16">ROUND(D39*D38/(100%+D38),2)</f>
        <v>18</v>
      </c>
      <c r="E37" s="25">
        <f t="shared" si="16"/>
        <v>16.670000000000002</v>
      </c>
      <c r="F37" s="25">
        <f t="shared" si="16"/>
        <v>16.079999999999998</v>
      </c>
      <c r="G37" s="16" t="s">
        <v>11</v>
      </c>
      <c r="H37" s="16" t="s">
        <v>11</v>
      </c>
      <c r="I37" s="5">
        <f>I39-I36</f>
        <v>16.920000000000002</v>
      </c>
      <c r="J37" s="16" t="s">
        <v>11</v>
      </c>
      <c r="K37" s="25">
        <f>ROUND(K39*K38/(100%+K38),2)</f>
        <v>2199.17</v>
      </c>
    </row>
    <row r="38" spans="1:11" ht="75" customHeight="1" x14ac:dyDescent="0.35">
      <c r="A38" s="2" t="s">
        <v>10</v>
      </c>
      <c r="B38" s="35"/>
      <c r="C38" s="38"/>
      <c r="D38" s="16">
        <v>0.2</v>
      </c>
      <c r="E38" s="16">
        <v>0.2</v>
      </c>
      <c r="F38" s="32">
        <v>0.2</v>
      </c>
      <c r="G38" s="16" t="s">
        <v>11</v>
      </c>
      <c r="H38" s="16" t="s">
        <v>11</v>
      </c>
      <c r="I38" s="16" t="s">
        <v>11</v>
      </c>
      <c r="J38" s="16" t="s">
        <v>11</v>
      </c>
      <c r="K38" s="20">
        <v>0.2</v>
      </c>
    </row>
    <row r="39" spans="1:11" ht="75" customHeight="1" x14ac:dyDescent="0.35">
      <c r="A39" s="2" t="s">
        <v>26</v>
      </c>
      <c r="B39" s="36"/>
      <c r="C39" s="39"/>
      <c r="D39" s="21">
        <v>108</v>
      </c>
      <c r="E39" s="21">
        <v>100</v>
      </c>
      <c r="F39" s="21">
        <v>96.5</v>
      </c>
      <c r="G39" s="7">
        <f>_xlfn.STDEV.S(D39,E39,F39)/I39*100</f>
        <v>5.8077961194835446</v>
      </c>
      <c r="H39" s="15">
        <f>(MAX(D39:F39)*100/MIN(D39:F39))-100</f>
        <v>11.917098445595855</v>
      </c>
      <c r="I39" s="5">
        <f>ROUND((D39+E39+F39)/3,2)</f>
        <v>101.5</v>
      </c>
      <c r="J39" s="19">
        <v>1</v>
      </c>
      <c r="K39" s="5">
        <f>ROUND(I39*D40*J39,2)</f>
        <v>13195</v>
      </c>
    </row>
    <row r="40" spans="1:11" x14ac:dyDescent="0.35">
      <c r="A40" s="2" t="s">
        <v>14</v>
      </c>
      <c r="B40" s="16"/>
      <c r="C40" s="16"/>
      <c r="D40" s="33">
        <v>130</v>
      </c>
      <c r="E40" s="33"/>
      <c r="F40" s="33"/>
      <c r="G40" s="16" t="s">
        <v>11</v>
      </c>
      <c r="H40" s="16" t="s">
        <v>11</v>
      </c>
      <c r="I40" s="16" t="s">
        <v>11</v>
      </c>
      <c r="J40" s="16" t="s">
        <v>11</v>
      </c>
      <c r="K40" s="16" t="s">
        <v>11</v>
      </c>
    </row>
    <row r="41" spans="1:11" ht="75" customHeight="1" x14ac:dyDescent="0.35">
      <c r="A41" s="2" t="s">
        <v>27</v>
      </c>
      <c r="B41" s="34" t="s">
        <v>32</v>
      </c>
      <c r="C41" s="37" t="s">
        <v>28</v>
      </c>
      <c r="D41" s="3">
        <f t="shared" ref="D41:F41" si="17">D44-D42</f>
        <v>90</v>
      </c>
      <c r="E41" s="3">
        <f t="shared" si="17"/>
        <v>83.33</v>
      </c>
      <c r="F41" s="3">
        <f t="shared" si="17"/>
        <v>80.42</v>
      </c>
      <c r="G41" s="16" t="s">
        <v>11</v>
      </c>
      <c r="H41" s="16" t="s">
        <v>11</v>
      </c>
      <c r="I41" s="4">
        <f>ROUND((D41+E41+F41)/3,2)</f>
        <v>84.58</v>
      </c>
      <c r="J41" s="16" t="s">
        <v>11</v>
      </c>
      <c r="K41" s="26">
        <f t="shared" ref="K41" si="18">K44-K42</f>
        <v>10995.83</v>
      </c>
    </row>
    <row r="42" spans="1:11" ht="75" customHeight="1" x14ac:dyDescent="0.35">
      <c r="A42" s="2" t="s">
        <v>8</v>
      </c>
      <c r="B42" s="35"/>
      <c r="C42" s="38"/>
      <c r="D42" s="25">
        <f t="shared" ref="D42:F42" si="19">ROUND(D44*D43/(100%+D43),2)</f>
        <v>18</v>
      </c>
      <c r="E42" s="25">
        <f t="shared" si="19"/>
        <v>16.670000000000002</v>
      </c>
      <c r="F42" s="25">
        <f t="shared" si="19"/>
        <v>16.079999999999998</v>
      </c>
      <c r="G42" s="16" t="s">
        <v>11</v>
      </c>
      <c r="H42" s="16" t="s">
        <v>11</v>
      </c>
      <c r="I42" s="5">
        <f>I44-I41</f>
        <v>16.920000000000002</v>
      </c>
      <c r="J42" s="16" t="s">
        <v>11</v>
      </c>
      <c r="K42" s="25">
        <f>ROUND(K44*K43/(100%+K43),2)</f>
        <v>2199.17</v>
      </c>
    </row>
    <row r="43" spans="1:11" ht="75" customHeight="1" x14ac:dyDescent="0.35">
      <c r="A43" s="2" t="s">
        <v>10</v>
      </c>
      <c r="B43" s="35"/>
      <c r="C43" s="38"/>
      <c r="D43" s="16">
        <v>0.2</v>
      </c>
      <c r="E43" s="16">
        <v>0.2</v>
      </c>
      <c r="F43" s="32">
        <v>0.2</v>
      </c>
      <c r="G43" s="16" t="s">
        <v>11</v>
      </c>
      <c r="H43" s="16" t="s">
        <v>11</v>
      </c>
      <c r="I43" s="16" t="s">
        <v>11</v>
      </c>
      <c r="J43" s="16" t="s">
        <v>11</v>
      </c>
      <c r="K43" s="20">
        <v>0.2</v>
      </c>
    </row>
    <row r="44" spans="1:11" ht="75" customHeight="1" x14ac:dyDescent="0.35">
      <c r="A44" s="2" t="s">
        <v>26</v>
      </c>
      <c r="B44" s="36"/>
      <c r="C44" s="39"/>
      <c r="D44" s="21">
        <v>108</v>
      </c>
      <c r="E44" s="21">
        <v>100</v>
      </c>
      <c r="F44" s="21">
        <v>96.5</v>
      </c>
      <c r="G44" s="7">
        <f>_xlfn.STDEV.S(D44,E44,F44)/I44*100</f>
        <v>5.8077961194835446</v>
      </c>
      <c r="H44" s="15">
        <f>(MAX(D44:F44)*100/MIN(D44:F44))-100</f>
        <v>11.917098445595855</v>
      </c>
      <c r="I44" s="5">
        <f>ROUND((D44+E44+F44)/3,2)</f>
        <v>101.5</v>
      </c>
      <c r="J44" s="19">
        <v>1</v>
      </c>
      <c r="K44" s="5">
        <f>ROUND(I44*D45*J44,2)</f>
        <v>13195</v>
      </c>
    </row>
    <row r="45" spans="1:11" x14ac:dyDescent="0.35">
      <c r="A45" s="2" t="s">
        <v>14</v>
      </c>
      <c r="B45" s="16"/>
      <c r="C45" s="16"/>
      <c r="D45" s="33">
        <v>130</v>
      </c>
      <c r="E45" s="33"/>
      <c r="F45" s="33"/>
      <c r="G45" s="16" t="s">
        <v>11</v>
      </c>
      <c r="H45" s="16" t="s">
        <v>11</v>
      </c>
      <c r="I45" s="16" t="s">
        <v>11</v>
      </c>
      <c r="J45" s="16" t="s">
        <v>11</v>
      </c>
      <c r="K45" s="16" t="s">
        <v>11</v>
      </c>
    </row>
    <row r="46" spans="1:11" ht="75" customHeight="1" x14ac:dyDescent="0.35">
      <c r="A46" s="2" t="s">
        <v>27</v>
      </c>
      <c r="B46" s="34" t="s">
        <v>32</v>
      </c>
      <c r="C46" s="37" t="s">
        <v>28</v>
      </c>
      <c r="D46" s="3">
        <f t="shared" ref="D46:F46" si="20">D49-D47</f>
        <v>90</v>
      </c>
      <c r="E46" s="3">
        <f t="shared" si="20"/>
        <v>83.33</v>
      </c>
      <c r="F46" s="3">
        <f t="shared" si="20"/>
        <v>80.42</v>
      </c>
      <c r="G46" s="16" t="s">
        <v>11</v>
      </c>
      <c r="H46" s="16" t="s">
        <v>11</v>
      </c>
      <c r="I46" s="4">
        <f>ROUND((D46+E46+F46)/3,2)</f>
        <v>84.58</v>
      </c>
      <c r="J46" s="16" t="s">
        <v>11</v>
      </c>
      <c r="K46" s="26">
        <f t="shared" ref="K46" si="21">K49-K47</f>
        <v>10995.83</v>
      </c>
    </row>
    <row r="47" spans="1:11" ht="75" customHeight="1" x14ac:dyDescent="0.35">
      <c r="A47" s="2" t="s">
        <v>8</v>
      </c>
      <c r="B47" s="35"/>
      <c r="C47" s="38"/>
      <c r="D47" s="25">
        <f t="shared" ref="D47:F47" si="22">ROUND(D49*D48/(100%+D48),2)</f>
        <v>18</v>
      </c>
      <c r="E47" s="25">
        <f t="shared" si="22"/>
        <v>16.670000000000002</v>
      </c>
      <c r="F47" s="25">
        <f t="shared" si="22"/>
        <v>16.079999999999998</v>
      </c>
      <c r="G47" s="16" t="s">
        <v>11</v>
      </c>
      <c r="H47" s="16" t="s">
        <v>11</v>
      </c>
      <c r="I47" s="5">
        <f>I49-I46</f>
        <v>16.920000000000002</v>
      </c>
      <c r="J47" s="16" t="s">
        <v>11</v>
      </c>
      <c r="K47" s="25">
        <f>ROUND(K49*K48/(100%+K48),2)</f>
        <v>2199.17</v>
      </c>
    </row>
    <row r="48" spans="1:11" ht="75" customHeight="1" x14ac:dyDescent="0.35">
      <c r="A48" s="2" t="s">
        <v>10</v>
      </c>
      <c r="B48" s="35"/>
      <c r="C48" s="38"/>
      <c r="D48" s="16">
        <v>0.2</v>
      </c>
      <c r="E48" s="16">
        <v>0.2</v>
      </c>
      <c r="F48" s="32">
        <v>0.2</v>
      </c>
      <c r="G48" s="16" t="s">
        <v>11</v>
      </c>
      <c r="H48" s="16" t="s">
        <v>11</v>
      </c>
      <c r="I48" s="16" t="s">
        <v>11</v>
      </c>
      <c r="J48" s="16" t="s">
        <v>11</v>
      </c>
      <c r="K48" s="20">
        <v>0.2</v>
      </c>
    </row>
    <row r="49" spans="1:11" ht="75" customHeight="1" x14ac:dyDescent="0.35">
      <c r="A49" s="2" t="s">
        <v>26</v>
      </c>
      <c r="B49" s="36"/>
      <c r="C49" s="39"/>
      <c r="D49" s="21">
        <v>108</v>
      </c>
      <c r="E49" s="21">
        <v>100</v>
      </c>
      <c r="F49" s="21">
        <v>96.5</v>
      </c>
      <c r="G49" s="7">
        <f>_xlfn.STDEV.S(D49,E49,F49)/I49*100</f>
        <v>5.8077961194835446</v>
      </c>
      <c r="H49" s="15">
        <f>(MAX(D49:F49)*100/MIN(D49:F49))-100</f>
        <v>11.917098445595855</v>
      </c>
      <c r="I49" s="5">
        <f>ROUND((D49+E49+F49)/3,2)</f>
        <v>101.5</v>
      </c>
      <c r="J49" s="19">
        <v>1</v>
      </c>
      <c r="K49" s="5">
        <f>ROUND(I49*D50*J49,2)</f>
        <v>13195</v>
      </c>
    </row>
    <row r="50" spans="1:11" x14ac:dyDescent="0.35">
      <c r="A50" s="2" t="s">
        <v>14</v>
      </c>
      <c r="B50" s="16"/>
      <c r="C50" s="16"/>
      <c r="D50" s="33">
        <v>130</v>
      </c>
      <c r="E50" s="33"/>
      <c r="F50" s="33"/>
      <c r="G50" s="16" t="s">
        <v>11</v>
      </c>
      <c r="H50" s="16" t="s">
        <v>11</v>
      </c>
      <c r="I50" s="16" t="s">
        <v>11</v>
      </c>
      <c r="J50" s="16" t="s">
        <v>11</v>
      </c>
      <c r="K50" s="16" t="s">
        <v>11</v>
      </c>
    </row>
    <row r="51" spans="1:11" ht="75" customHeight="1" x14ac:dyDescent="0.35">
      <c r="A51" s="2" t="s">
        <v>27</v>
      </c>
      <c r="B51" s="34" t="s">
        <v>33</v>
      </c>
      <c r="C51" s="37" t="s">
        <v>28</v>
      </c>
      <c r="D51" s="3">
        <f t="shared" ref="D51:F51" si="23">D54-D52</f>
        <v>36.67</v>
      </c>
      <c r="E51" s="3">
        <f t="shared" si="23"/>
        <v>33.33</v>
      </c>
      <c r="F51" s="3">
        <f t="shared" si="23"/>
        <v>31.67</v>
      </c>
      <c r="G51" s="16" t="s">
        <v>11</v>
      </c>
      <c r="H51" s="16" t="s">
        <v>11</v>
      </c>
      <c r="I51" s="4">
        <f>ROUND((D51+E51+F51)/3,2)</f>
        <v>33.89</v>
      </c>
      <c r="J51" s="16" t="s">
        <v>11</v>
      </c>
      <c r="K51" s="26">
        <f t="shared" ref="K51" si="24">K54-K52</f>
        <v>23724.17</v>
      </c>
    </row>
    <row r="52" spans="1:11" ht="75" customHeight="1" x14ac:dyDescent="0.35">
      <c r="A52" s="2" t="s">
        <v>8</v>
      </c>
      <c r="B52" s="35"/>
      <c r="C52" s="38"/>
      <c r="D52" s="25">
        <f t="shared" ref="D52:F52" si="25">ROUND(D54*D53/(100%+D53),2)</f>
        <v>7.33</v>
      </c>
      <c r="E52" s="25">
        <f t="shared" si="25"/>
        <v>6.67</v>
      </c>
      <c r="F52" s="25">
        <f t="shared" si="25"/>
        <v>6.33</v>
      </c>
      <c r="G52" s="16" t="s">
        <v>11</v>
      </c>
      <c r="H52" s="16" t="s">
        <v>11</v>
      </c>
      <c r="I52" s="5">
        <f>I54-I51</f>
        <v>6.7800000000000011</v>
      </c>
      <c r="J52" s="16" t="s">
        <v>11</v>
      </c>
      <c r="K52" s="25">
        <f>ROUND(K54*K53/(100%+K53),2)</f>
        <v>4744.83</v>
      </c>
    </row>
    <row r="53" spans="1:11" ht="75" customHeight="1" x14ac:dyDescent="0.35">
      <c r="A53" s="2" t="s">
        <v>10</v>
      </c>
      <c r="B53" s="35"/>
      <c r="C53" s="38"/>
      <c r="D53" s="16">
        <v>0.2</v>
      </c>
      <c r="E53" s="16">
        <v>0.2</v>
      </c>
      <c r="F53" s="32">
        <v>0.2</v>
      </c>
      <c r="G53" s="16" t="s">
        <v>11</v>
      </c>
      <c r="H53" s="16" t="s">
        <v>11</v>
      </c>
      <c r="I53" s="16" t="s">
        <v>11</v>
      </c>
      <c r="J53" s="16" t="s">
        <v>11</v>
      </c>
      <c r="K53" s="20">
        <v>0.2</v>
      </c>
    </row>
    <row r="54" spans="1:11" ht="75" customHeight="1" x14ac:dyDescent="0.35">
      <c r="A54" s="2" t="s">
        <v>26</v>
      </c>
      <c r="B54" s="36"/>
      <c r="C54" s="39"/>
      <c r="D54" s="21">
        <v>44</v>
      </c>
      <c r="E54" s="21">
        <v>40</v>
      </c>
      <c r="F54" s="28">
        <v>38</v>
      </c>
      <c r="G54" s="7">
        <f>_xlfn.STDEV.S(D54,E54,F54)/I54*100</f>
        <v>7.511803450464452</v>
      </c>
      <c r="H54" s="27">
        <f>(MAX(D54:F54)*100/MIN(D54:F54))-100</f>
        <v>15.78947368421052</v>
      </c>
      <c r="I54" s="5">
        <f>ROUND((D54+E54+F54)/3,2)</f>
        <v>40.67</v>
      </c>
      <c r="J54" s="19">
        <v>1</v>
      </c>
      <c r="K54" s="5">
        <f>ROUND(I54*D55*J54,2)</f>
        <v>28469</v>
      </c>
    </row>
    <row r="55" spans="1:11" x14ac:dyDescent="0.35">
      <c r="A55" s="2" t="s">
        <v>14</v>
      </c>
      <c r="B55" s="16"/>
      <c r="C55" s="16"/>
      <c r="D55" s="33">
        <v>700</v>
      </c>
      <c r="E55" s="33"/>
      <c r="F55" s="33"/>
      <c r="G55" s="16" t="s">
        <v>11</v>
      </c>
      <c r="H55" s="16" t="s">
        <v>11</v>
      </c>
      <c r="I55" s="16" t="s">
        <v>11</v>
      </c>
      <c r="J55" s="16" t="s">
        <v>11</v>
      </c>
      <c r="K55" s="16" t="s">
        <v>11</v>
      </c>
    </row>
    <row r="56" spans="1:11" ht="75" customHeight="1" x14ac:dyDescent="0.35">
      <c r="A56" s="2" t="s">
        <v>27</v>
      </c>
      <c r="B56" s="34" t="s">
        <v>33</v>
      </c>
      <c r="C56" s="37" t="s">
        <v>28</v>
      </c>
      <c r="D56" s="3">
        <f t="shared" ref="D56:F56" si="26">D59-D57</f>
        <v>36.67</v>
      </c>
      <c r="E56" s="3">
        <f t="shared" si="26"/>
        <v>33.33</v>
      </c>
      <c r="F56" s="3">
        <f t="shared" si="26"/>
        <v>31.67</v>
      </c>
      <c r="G56" s="16" t="s">
        <v>11</v>
      </c>
      <c r="H56" s="16" t="s">
        <v>11</v>
      </c>
      <c r="I56" s="4">
        <f>ROUND((D56+E56+F56)/3,2)</f>
        <v>33.89</v>
      </c>
      <c r="J56" s="16" t="s">
        <v>11</v>
      </c>
      <c r="K56" s="26">
        <f t="shared" ref="K56" si="27">K59-K57</f>
        <v>23724.17</v>
      </c>
    </row>
    <row r="57" spans="1:11" ht="75" customHeight="1" x14ac:dyDescent="0.35">
      <c r="A57" s="2" t="s">
        <v>8</v>
      </c>
      <c r="B57" s="35"/>
      <c r="C57" s="38"/>
      <c r="D57" s="25">
        <f t="shared" ref="D57:F57" si="28">ROUND(D59*D58/(100%+D58),2)</f>
        <v>7.33</v>
      </c>
      <c r="E57" s="25">
        <f t="shared" si="28"/>
        <v>6.67</v>
      </c>
      <c r="F57" s="25">
        <f t="shared" si="28"/>
        <v>6.33</v>
      </c>
      <c r="G57" s="16" t="s">
        <v>11</v>
      </c>
      <c r="H57" s="16" t="s">
        <v>11</v>
      </c>
      <c r="I57" s="5">
        <f>I59-I56</f>
        <v>6.7800000000000011</v>
      </c>
      <c r="J57" s="16" t="s">
        <v>11</v>
      </c>
      <c r="K57" s="25">
        <f>ROUND(K59*K58/(100%+K58),2)</f>
        <v>4744.83</v>
      </c>
    </row>
    <row r="58" spans="1:11" ht="75" customHeight="1" x14ac:dyDescent="0.35">
      <c r="A58" s="2" t="s">
        <v>10</v>
      </c>
      <c r="B58" s="35"/>
      <c r="C58" s="38"/>
      <c r="D58" s="16">
        <v>0.2</v>
      </c>
      <c r="E58" s="16">
        <v>0.2</v>
      </c>
      <c r="F58" s="32">
        <v>0.2</v>
      </c>
      <c r="G58" s="16" t="s">
        <v>11</v>
      </c>
      <c r="H58" s="16" t="s">
        <v>11</v>
      </c>
      <c r="I58" s="16" t="s">
        <v>11</v>
      </c>
      <c r="J58" s="16" t="s">
        <v>11</v>
      </c>
      <c r="K58" s="20">
        <v>0.2</v>
      </c>
    </row>
    <row r="59" spans="1:11" ht="75" customHeight="1" x14ac:dyDescent="0.35">
      <c r="A59" s="2" t="s">
        <v>26</v>
      </c>
      <c r="B59" s="36"/>
      <c r="C59" s="39"/>
      <c r="D59" s="21">
        <v>44</v>
      </c>
      <c r="E59" s="21">
        <v>40</v>
      </c>
      <c r="F59" s="28">
        <v>38</v>
      </c>
      <c r="G59" s="7">
        <f>_xlfn.STDEV.S(D59,E59,F59)/I59*100</f>
        <v>7.511803450464452</v>
      </c>
      <c r="H59" s="27">
        <f>(MAX(D59:F59)*100/MIN(D59:F59))-100</f>
        <v>15.78947368421052</v>
      </c>
      <c r="I59" s="5">
        <f>ROUND((D59+E59+F59)/3,2)</f>
        <v>40.67</v>
      </c>
      <c r="J59" s="19">
        <v>1</v>
      </c>
      <c r="K59" s="5">
        <f>ROUND(I59*D60*J59,2)</f>
        <v>28469</v>
      </c>
    </row>
    <row r="60" spans="1:11" x14ac:dyDescent="0.35">
      <c r="A60" s="2" t="s">
        <v>14</v>
      </c>
      <c r="B60" s="16"/>
      <c r="C60" s="16"/>
      <c r="D60" s="33">
        <v>700</v>
      </c>
      <c r="E60" s="33"/>
      <c r="F60" s="33"/>
      <c r="G60" s="16" t="s">
        <v>11</v>
      </c>
      <c r="H60" s="16" t="s">
        <v>11</v>
      </c>
      <c r="I60" s="16" t="s">
        <v>11</v>
      </c>
      <c r="J60" s="16" t="s">
        <v>11</v>
      </c>
      <c r="K60" s="16" t="s">
        <v>11</v>
      </c>
    </row>
    <row r="61" spans="1:11" ht="75" customHeight="1" x14ac:dyDescent="0.35">
      <c r="A61" s="2" t="s">
        <v>27</v>
      </c>
      <c r="B61" s="34" t="s">
        <v>33</v>
      </c>
      <c r="C61" s="37" t="s">
        <v>28</v>
      </c>
      <c r="D61" s="3">
        <f t="shared" ref="D61:F61" si="29">D64-D62</f>
        <v>36.67</v>
      </c>
      <c r="E61" s="3">
        <f t="shared" si="29"/>
        <v>33.33</v>
      </c>
      <c r="F61" s="3">
        <f t="shared" si="29"/>
        <v>31.67</v>
      </c>
      <c r="G61" s="16" t="s">
        <v>11</v>
      </c>
      <c r="H61" s="16" t="s">
        <v>11</v>
      </c>
      <c r="I61" s="4">
        <f>ROUND((D61+E61+F61)/3,2)</f>
        <v>33.89</v>
      </c>
      <c r="J61" s="16" t="s">
        <v>11</v>
      </c>
      <c r="K61" s="26">
        <f t="shared" ref="K61" si="30">K64-K62</f>
        <v>23724.17</v>
      </c>
    </row>
    <row r="62" spans="1:11" ht="75" customHeight="1" x14ac:dyDescent="0.35">
      <c r="A62" s="2" t="s">
        <v>8</v>
      </c>
      <c r="B62" s="35"/>
      <c r="C62" s="38"/>
      <c r="D62" s="25">
        <f t="shared" ref="D62:F62" si="31">ROUND(D64*D63/(100%+D63),2)</f>
        <v>7.33</v>
      </c>
      <c r="E62" s="25">
        <f t="shared" si="31"/>
        <v>6.67</v>
      </c>
      <c r="F62" s="25">
        <f t="shared" si="31"/>
        <v>6.33</v>
      </c>
      <c r="G62" s="16" t="s">
        <v>11</v>
      </c>
      <c r="H62" s="16" t="s">
        <v>11</v>
      </c>
      <c r="I62" s="5">
        <f>I64-I61</f>
        <v>6.7800000000000011</v>
      </c>
      <c r="J62" s="16" t="s">
        <v>11</v>
      </c>
      <c r="K62" s="25">
        <f>ROUND(K64*K63/(100%+K63),2)</f>
        <v>4744.83</v>
      </c>
    </row>
    <row r="63" spans="1:11" ht="75" customHeight="1" x14ac:dyDescent="0.35">
      <c r="A63" s="2" t="s">
        <v>10</v>
      </c>
      <c r="B63" s="35"/>
      <c r="C63" s="38"/>
      <c r="D63" s="16">
        <v>0.2</v>
      </c>
      <c r="E63" s="16">
        <v>0.2</v>
      </c>
      <c r="F63" s="32">
        <v>0.2</v>
      </c>
      <c r="G63" s="16" t="s">
        <v>11</v>
      </c>
      <c r="H63" s="16" t="s">
        <v>11</v>
      </c>
      <c r="I63" s="16" t="s">
        <v>11</v>
      </c>
      <c r="J63" s="16" t="s">
        <v>11</v>
      </c>
      <c r="K63" s="20">
        <v>0.2</v>
      </c>
    </row>
    <row r="64" spans="1:11" ht="75" customHeight="1" x14ac:dyDescent="0.35">
      <c r="A64" s="2" t="s">
        <v>26</v>
      </c>
      <c r="B64" s="36"/>
      <c r="C64" s="39"/>
      <c r="D64" s="21">
        <v>44</v>
      </c>
      <c r="E64" s="21">
        <v>40</v>
      </c>
      <c r="F64" s="28">
        <v>38</v>
      </c>
      <c r="G64" s="7">
        <f>_xlfn.STDEV.S(D64,E64,F64)/I64*100</f>
        <v>7.511803450464452</v>
      </c>
      <c r="H64" s="15">
        <f>(MAX(D64:F64)*100/MIN(D64:F64))-100</f>
        <v>15.78947368421052</v>
      </c>
      <c r="I64" s="5">
        <f>ROUND((D64+E64+F64)/3,2)</f>
        <v>40.67</v>
      </c>
      <c r="J64" s="19">
        <v>1</v>
      </c>
      <c r="K64" s="5">
        <f>ROUND(I64*D65*J64,2)</f>
        <v>28469</v>
      </c>
    </row>
    <row r="65" spans="1:11" x14ac:dyDescent="0.35">
      <c r="A65" s="2" t="s">
        <v>14</v>
      </c>
      <c r="B65" s="16"/>
      <c r="C65" s="16"/>
      <c r="D65" s="33">
        <v>700</v>
      </c>
      <c r="E65" s="33"/>
      <c r="F65" s="33"/>
      <c r="G65" s="16" t="s">
        <v>11</v>
      </c>
      <c r="H65" s="16" t="s">
        <v>11</v>
      </c>
      <c r="I65" s="16" t="s">
        <v>11</v>
      </c>
      <c r="J65" s="16" t="s">
        <v>11</v>
      </c>
      <c r="K65" s="16" t="s">
        <v>11</v>
      </c>
    </row>
    <row r="66" spans="1:11" ht="75" customHeight="1" x14ac:dyDescent="0.35">
      <c r="A66" s="2" t="s">
        <v>27</v>
      </c>
      <c r="B66" s="34" t="s">
        <v>34</v>
      </c>
      <c r="C66" s="37" t="s">
        <v>28</v>
      </c>
      <c r="D66" s="3">
        <f t="shared" ref="D66:F66" si="32">D69-D67</f>
        <v>645.83000000000004</v>
      </c>
      <c r="E66" s="3">
        <f t="shared" si="32"/>
        <v>616.66999999999996</v>
      </c>
      <c r="F66" s="3">
        <f t="shared" si="32"/>
        <v>591.66999999999996</v>
      </c>
      <c r="G66" s="16" t="s">
        <v>11</v>
      </c>
      <c r="H66" s="16" t="s">
        <v>11</v>
      </c>
      <c r="I66" s="4">
        <f>ROUND((D66+E66+F66)/3,2)</f>
        <v>618.05999999999995</v>
      </c>
      <c r="J66" s="16" t="s">
        <v>11</v>
      </c>
      <c r="K66" s="26">
        <f t="shared" ref="K66" si="33">K69-K67</f>
        <v>494446.67</v>
      </c>
    </row>
    <row r="67" spans="1:11" ht="75" customHeight="1" x14ac:dyDescent="0.35">
      <c r="A67" s="2" t="s">
        <v>8</v>
      </c>
      <c r="B67" s="35"/>
      <c r="C67" s="38"/>
      <c r="D67" s="25">
        <f t="shared" ref="D67:F67" si="34">ROUND(D69*D68/(100%+D68),2)</f>
        <v>129.16999999999999</v>
      </c>
      <c r="E67" s="25">
        <f t="shared" si="34"/>
        <v>123.33</v>
      </c>
      <c r="F67" s="25">
        <f t="shared" si="34"/>
        <v>118.33</v>
      </c>
      <c r="G67" s="16" t="s">
        <v>11</v>
      </c>
      <c r="H67" s="16" t="s">
        <v>11</v>
      </c>
      <c r="I67" s="5">
        <f>I69-I66</f>
        <v>123.61000000000001</v>
      </c>
      <c r="J67" s="16" t="s">
        <v>11</v>
      </c>
      <c r="K67" s="25">
        <f>ROUND(K69*K68/(100%+K68),2)</f>
        <v>98889.33</v>
      </c>
    </row>
    <row r="68" spans="1:11" ht="75" customHeight="1" x14ac:dyDescent="0.35">
      <c r="A68" s="2" t="s">
        <v>10</v>
      </c>
      <c r="B68" s="35"/>
      <c r="C68" s="38"/>
      <c r="D68" s="16">
        <v>0.2</v>
      </c>
      <c r="E68" s="16">
        <v>0.2</v>
      </c>
      <c r="F68" s="32">
        <v>0.2</v>
      </c>
      <c r="G68" s="16" t="s">
        <v>11</v>
      </c>
      <c r="H68" s="16" t="s">
        <v>11</v>
      </c>
      <c r="I68" s="16" t="s">
        <v>11</v>
      </c>
      <c r="J68" s="16" t="s">
        <v>11</v>
      </c>
      <c r="K68" s="20">
        <v>0.2</v>
      </c>
    </row>
    <row r="69" spans="1:11" ht="75" customHeight="1" x14ac:dyDescent="0.35">
      <c r="A69" s="2" t="s">
        <v>26</v>
      </c>
      <c r="B69" s="36"/>
      <c r="C69" s="39"/>
      <c r="D69" s="21">
        <v>775</v>
      </c>
      <c r="E69" s="21">
        <v>740</v>
      </c>
      <c r="F69" s="21">
        <v>710</v>
      </c>
      <c r="G69" s="7">
        <f>_xlfn.STDEV.S(D69,E69,F69)/I69*100</f>
        <v>4.3863221504494669</v>
      </c>
      <c r="H69" s="15">
        <f>(MAX(D69:F69)*100/MIN(D69:F69))-100</f>
        <v>9.1549295774647845</v>
      </c>
      <c r="I69" s="5">
        <f>ROUND((D69+E69+F69)/3,2)</f>
        <v>741.67</v>
      </c>
      <c r="J69" s="19">
        <v>1</v>
      </c>
      <c r="K69" s="5">
        <f>ROUND(I69*D70*J69,2)</f>
        <v>593336</v>
      </c>
    </row>
    <row r="70" spans="1:11" x14ac:dyDescent="0.35">
      <c r="A70" s="2" t="s">
        <v>14</v>
      </c>
      <c r="B70" s="16"/>
      <c r="C70" s="16"/>
      <c r="D70" s="33">
        <v>800</v>
      </c>
      <c r="E70" s="33"/>
      <c r="F70" s="33"/>
      <c r="G70" s="16" t="s">
        <v>11</v>
      </c>
      <c r="H70" s="16" t="s">
        <v>11</v>
      </c>
      <c r="I70" s="16" t="s">
        <v>11</v>
      </c>
      <c r="J70" s="16" t="s">
        <v>11</v>
      </c>
      <c r="K70" s="16" t="s">
        <v>11</v>
      </c>
    </row>
    <row r="71" spans="1:11" ht="75" customHeight="1" x14ac:dyDescent="0.35">
      <c r="A71" s="2" t="s">
        <v>27</v>
      </c>
      <c r="B71" s="34" t="s">
        <v>34</v>
      </c>
      <c r="C71" s="37" t="s">
        <v>28</v>
      </c>
      <c r="D71" s="3">
        <f t="shared" ref="D71:F71" si="35">D74-D72</f>
        <v>645.83000000000004</v>
      </c>
      <c r="E71" s="3">
        <f t="shared" si="35"/>
        <v>616.66999999999996</v>
      </c>
      <c r="F71" s="3">
        <f t="shared" si="35"/>
        <v>591.66999999999996</v>
      </c>
      <c r="G71" s="16" t="s">
        <v>11</v>
      </c>
      <c r="H71" s="16" t="s">
        <v>11</v>
      </c>
      <c r="I71" s="4">
        <f>ROUND((D71+E71+F71)/3,2)</f>
        <v>618.05999999999995</v>
      </c>
      <c r="J71" s="16" t="s">
        <v>11</v>
      </c>
      <c r="K71" s="26">
        <f t="shared" ref="K71" si="36">K74-K72</f>
        <v>494446.67</v>
      </c>
    </row>
    <row r="72" spans="1:11" ht="75" customHeight="1" x14ac:dyDescent="0.35">
      <c r="A72" s="2" t="s">
        <v>8</v>
      </c>
      <c r="B72" s="35"/>
      <c r="C72" s="38"/>
      <c r="D72" s="25">
        <f t="shared" ref="D72:F72" si="37">ROUND(D74*D73/(100%+D73),2)</f>
        <v>129.16999999999999</v>
      </c>
      <c r="E72" s="25">
        <f t="shared" si="37"/>
        <v>123.33</v>
      </c>
      <c r="F72" s="25">
        <f t="shared" si="37"/>
        <v>118.33</v>
      </c>
      <c r="G72" s="16" t="s">
        <v>11</v>
      </c>
      <c r="H72" s="16" t="s">
        <v>11</v>
      </c>
      <c r="I72" s="5">
        <f>I74-I71</f>
        <v>123.61000000000001</v>
      </c>
      <c r="J72" s="16" t="s">
        <v>11</v>
      </c>
      <c r="K72" s="25">
        <f>ROUND(K74*K73/(100%+K73),2)</f>
        <v>98889.33</v>
      </c>
    </row>
    <row r="73" spans="1:11" ht="75" customHeight="1" x14ac:dyDescent="0.35">
      <c r="A73" s="2" t="s">
        <v>10</v>
      </c>
      <c r="B73" s="35"/>
      <c r="C73" s="38"/>
      <c r="D73" s="16">
        <v>0.2</v>
      </c>
      <c r="E73" s="16">
        <v>0.2</v>
      </c>
      <c r="F73" s="32">
        <v>0.2</v>
      </c>
      <c r="G73" s="16" t="s">
        <v>11</v>
      </c>
      <c r="H73" s="16" t="s">
        <v>11</v>
      </c>
      <c r="I73" s="16" t="s">
        <v>11</v>
      </c>
      <c r="J73" s="16" t="s">
        <v>11</v>
      </c>
      <c r="K73" s="20">
        <v>0.2</v>
      </c>
    </row>
    <row r="74" spans="1:11" ht="75" customHeight="1" x14ac:dyDescent="0.35">
      <c r="A74" s="2" t="s">
        <v>26</v>
      </c>
      <c r="B74" s="36"/>
      <c r="C74" s="39"/>
      <c r="D74" s="21">
        <v>775</v>
      </c>
      <c r="E74" s="21">
        <v>740</v>
      </c>
      <c r="F74" s="21">
        <v>710</v>
      </c>
      <c r="G74" s="7">
        <f>_xlfn.STDEV.S(D74,E74,F74)/I74*100</f>
        <v>4.3863221504494669</v>
      </c>
      <c r="H74" s="27">
        <f>(MAX(D74:F74)*100/MIN(D74:F74))-100</f>
        <v>9.1549295774647845</v>
      </c>
      <c r="I74" s="5">
        <f>ROUND((D74+E74+F74)/3,2)</f>
        <v>741.67</v>
      </c>
      <c r="J74" s="19">
        <v>1</v>
      </c>
      <c r="K74" s="5">
        <f>ROUND(I74*D75*J74,2)</f>
        <v>593336</v>
      </c>
    </row>
    <row r="75" spans="1:11" x14ac:dyDescent="0.35">
      <c r="A75" s="2" t="s">
        <v>14</v>
      </c>
      <c r="B75" s="16"/>
      <c r="C75" s="16"/>
      <c r="D75" s="33">
        <v>800</v>
      </c>
      <c r="E75" s="33"/>
      <c r="F75" s="33"/>
      <c r="G75" s="16" t="s">
        <v>11</v>
      </c>
      <c r="H75" s="16" t="s">
        <v>11</v>
      </c>
      <c r="I75" s="16" t="s">
        <v>11</v>
      </c>
      <c r="J75" s="16" t="s">
        <v>11</v>
      </c>
      <c r="K75" s="16" t="s">
        <v>11</v>
      </c>
    </row>
    <row r="76" spans="1:11" ht="75" customHeight="1" x14ac:dyDescent="0.35">
      <c r="A76" s="2" t="s">
        <v>27</v>
      </c>
      <c r="B76" s="34" t="s">
        <v>34</v>
      </c>
      <c r="C76" s="37" t="s">
        <v>28</v>
      </c>
      <c r="D76" s="3">
        <f t="shared" ref="D76:F76" si="38">D79-D77</f>
        <v>766.67</v>
      </c>
      <c r="E76" s="3">
        <f t="shared" si="38"/>
        <v>725</v>
      </c>
      <c r="F76" s="3">
        <f t="shared" si="38"/>
        <v>704.17</v>
      </c>
      <c r="G76" s="16" t="s">
        <v>11</v>
      </c>
      <c r="H76" s="16" t="s">
        <v>11</v>
      </c>
      <c r="I76" s="4">
        <f>ROUND((D76+E76+F76)/3,2)</f>
        <v>731.95</v>
      </c>
      <c r="J76" s="16" t="s">
        <v>11</v>
      </c>
      <c r="K76" s="26">
        <f t="shared" ref="K76" si="39">K79-K77</f>
        <v>585553.32999999996</v>
      </c>
    </row>
    <row r="77" spans="1:11" ht="75" customHeight="1" x14ac:dyDescent="0.35">
      <c r="A77" s="2" t="s">
        <v>8</v>
      </c>
      <c r="B77" s="35"/>
      <c r="C77" s="38"/>
      <c r="D77" s="25">
        <f t="shared" ref="D77:F77" si="40">ROUND(D79*D78/(100%+D78),2)</f>
        <v>153.33000000000001</v>
      </c>
      <c r="E77" s="25">
        <f t="shared" si="40"/>
        <v>145</v>
      </c>
      <c r="F77" s="25">
        <f t="shared" si="40"/>
        <v>140.83000000000001</v>
      </c>
      <c r="G77" s="16" t="s">
        <v>11</v>
      </c>
      <c r="H77" s="16" t="s">
        <v>11</v>
      </c>
      <c r="I77" s="5">
        <f>I79-I76</f>
        <v>146.38</v>
      </c>
      <c r="J77" s="16" t="s">
        <v>11</v>
      </c>
      <c r="K77" s="25">
        <f>ROUND(K79*K78/(100%+K78),2)</f>
        <v>117110.67</v>
      </c>
    </row>
    <row r="78" spans="1:11" ht="75" customHeight="1" x14ac:dyDescent="0.35">
      <c r="A78" s="2" t="s">
        <v>10</v>
      </c>
      <c r="B78" s="35"/>
      <c r="C78" s="38"/>
      <c r="D78" s="16">
        <v>0.2</v>
      </c>
      <c r="E78" s="16">
        <v>0.2</v>
      </c>
      <c r="F78" s="32">
        <v>0.2</v>
      </c>
      <c r="G78" s="16" t="s">
        <v>11</v>
      </c>
      <c r="H78" s="16" t="s">
        <v>11</v>
      </c>
      <c r="I78" s="16" t="s">
        <v>11</v>
      </c>
      <c r="J78" s="16" t="s">
        <v>11</v>
      </c>
      <c r="K78" s="20">
        <v>0.2</v>
      </c>
    </row>
    <row r="79" spans="1:11" ht="75" customHeight="1" x14ac:dyDescent="0.35">
      <c r="A79" s="2" t="s">
        <v>26</v>
      </c>
      <c r="B79" s="36"/>
      <c r="C79" s="39"/>
      <c r="D79" s="21">
        <v>920</v>
      </c>
      <c r="E79" s="21">
        <v>870</v>
      </c>
      <c r="F79" s="21">
        <v>845</v>
      </c>
      <c r="G79" s="7">
        <f>_xlfn.STDEV.S(D79,E79,F79)/I79*100</f>
        <v>4.3478112772305018</v>
      </c>
      <c r="H79" s="15">
        <f>(MAX(D79:F79)*100/MIN(D79:F79))-100</f>
        <v>8.8757396449704089</v>
      </c>
      <c r="I79" s="5">
        <f>ROUND((D79+E79+F79)/3,2)</f>
        <v>878.33</v>
      </c>
      <c r="J79" s="19">
        <v>1</v>
      </c>
      <c r="K79" s="5">
        <f>ROUND(I79*D80*J79,2)</f>
        <v>702664</v>
      </c>
    </row>
    <row r="80" spans="1:11" x14ac:dyDescent="0.35">
      <c r="A80" s="2" t="s">
        <v>14</v>
      </c>
      <c r="B80" s="16"/>
      <c r="C80" s="16"/>
      <c r="D80" s="33">
        <v>800</v>
      </c>
      <c r="E80" s="33"/>
      <c r="F80" s="33"/>
      <c r="G80" s="16" t="s">
        <v>11</v>
      </c>
      <c r="H80" s="16" t="s">
        <v>11</v>
      </c>
      <c r="I80" s="16" t="s">
        <v>11</v>
      </c>
      <c r="J80" s="16" t="s">
        <v>11</v>
      </c>
      <c r="K80" s="16" t="s">
        <v>11</v>
      </c>
    </row>
    <row r="81" spans="1:11" ht="75" customHeight="1" x14ac:dyDescent="0.35">
      <c r="A81" s="2" t="s">
        <v>27</v>
      </c>
      <c r="B81" s="34" t="s">
        <v>34</v>
      </c>
      <c r="C81" s="37" t="s">
        <v>28</v>
      </c>
      <c r="D81" s="3">
        <f t="shared" ref="D81:F81" si="41">D84-D82</f>
        <v>766.67</v>
      </c>
      <c r="E81" s="3">
        <f t="shared" si="41"/>
        <v>725</v>
      </c>
      <c r="F81" s="3">
        <f t="shared" si="41"/>
        <v>704.17</v>
      </c>
      <c r="G81" s="16" t="s">
        <v>11</v>
      </c>
      <c r="H81" s="16" t="s">
        <v>11</v>
      </c>
      <c r="I81" s="4">
        <f>ROUND((D81+E81+F81)/3,2)</f>
        <v>731.95</v>
      </c>
      <c r="J81" s="16" t="s">
        <v>11</v>
      </c>
      <c r="K81" s="26">
        <f t="shared" ref="K81" si="42">K84-K82</f>
        <v>585553.32999999996</v>
      </c>
    </row>
    <row r="82" spans="1:11" ht="75" customHeight="1" x14ac:dyDescent="0.35">
      <c r="A82" s="2" t="s">
        <v>8</v>
      </c>
      <c r="B82" s="35"/>
      <c r="C82" s="38"/>
      <c r="D82" s="25">
        <f t="shared" ref="D82:F82" si="43">ROUND(D84*D83/(100%+D83),2)</f>
        <v>153.33000000000001</v>
      </c>
      <c r="E82" s="25">
        <f t="shared" si="43"/>
        <v>145</v>
      </c>
      <c r="F82" s="25">
        <f t="shared" si="43"/>
        <v>140.83000000000001</v>
      </c>
      <c r="G82" s="16" t="s">
        <v>11</v>
      </c>
      <c r="H82" s="16" t="s">
        <v>11</v>
      </c>
      <c r="I82" s="5">
        <f>I84-I81</f>
        <v>146.38</v>
      </c>
      <c r="J82" s="16" t="s">
        <v>11</v>
      </c>
      <c r="K82" s="25">
        <f>ROUND(K84*K83/(100%+K83),2)</f>
        <v>117110.67</v>
      </c>
    </row>
    <row r="83" spans="1:11" ht="75" customHeight="1" x14ac:dyDescent="0.35">
      <c r="A83" s="2" t="s">
        <v>10</v>
      </c>
      <c r="B83" s="35"/>
      <c r="C83" s="38"/>
      <c r="D83" s="16">
        <v>0.2</v>
      </c>
      <c r="E83" s="16">
        <v>0.2</v>
      </c>
      <c r="F83" s="32">
        <v>0.2</v>
      </c>
      <c r="G83" s="16" t="s">
        <v>11</v>
      </c>
      <c r="H83" s="16" t="s">
        <v>11</v>
      </c>
      <c r="I83" s="16" t="s">
        <v>11</v>
      </c>
      <c r="J83" s="16" t="s">
        <v>11</v>
      </c>
      <c r="K83" s="20">
        <v>0.2</v>
      </c>
    </row>
    <row r="84" spans="1:11" ht="75" customHeight="1" x14ac:dyDescent="0.35">
      <c r="A84" s="2" t="s">
        <v>26</v>
      </c>
      <c r="B84" s="36"/>
      <c r="C84" s="39"/>
      <c r="D84" s="21">
        <v>920</v>
      </c>
      <c r="E84" s="21">
        <v>870</v>
      </c>
      <c r="F84" s="21">
        <v>845</v>
      </c>
      <c r="G84" s="7">
        <f>_xlfn.STDEV.S(D84,E84,F84)/I84*100</f>
        <v>4.3478112772305018</v>
      </c>
      <c r="H84" s="15">
        <f>(MAX(D84:F84)*100/MIN(D84:F84))-100</f>
        <v>8.8757396449704089</v>
      </c>
      <c r="I84" s="5">
        <f>ROUND((D84+E84+F84)/3,2)</f>
        <v>878.33</v>
      </c>
      <c r="J84" s="19">
        <v>1</v>
      </c>
      <c r="K84" s="5">
        <f>ROUND(I84*D85*J84,2)</f>
        <v>702664</v>
      </c>
    </row>
    <row r="85" spans="1:11" x14ac:dyDescent="0.35">
      <c r="A85" s="2" t="s">
        <v>14</v>
      </c>
      <c r="B85" s="16"/>
      <c r="C85" s="16"/>
      <c r="D85" s="33">
        <v>800</v>
      </c>
      <c r="E85" s="33"/>
      <c r="F85" s="33"/>
      <c r="G85" s="16" t="s">
        <v>11</v>
      </c>
      <c r="H85" s="16" t="s">
        <v>11</v>
      </c>
      <c r="I85" s="16" t="s">
        <v>11</v>
      </c>
      <c r="J85" s="16" t="s">
        <v>11</v>
      </c>
      <c r="K85" s="16" t="s">
        <v>11</v>
      </c>
    </row>
    <row r="86" spans="1:11" ht="75" customHeight="1" x14ac:dyDescent="0.35">
      <c r="A86" s="2" t="s">
        <v>27</v>
      </c>
      <c r="B86" s="34" t="s">
        <v>35</v>
      </c>
      <c r="C86" s="37" t="s">
        <v>28</v>
      </c>
      <c r="D86" s="3">
        <f t="shared" ref="D86:F86" si="44">D89-D87</f>
        <v>875</v>
      </c>
      <c r="E86" s="3">
        <f t="shared" si="44"/>
        <v>816.67</v>
      </c>
      <c r="F86" s="3">
        <f t="shared" si="44"/>
        <v>783.33</v>
      </c>
      <c r="G86" s="16" t="s">
        <v>11</v>
      </c>
      <c r="H86" s="16" t="s">
        <v>11</v>
      </c>
      <c r="I86" s="4">
        <f>ROUND((D86+E86+F86)/3,2)</f>
        <v>825</v>
      </c>
      <c r="J86" s="16" t="s">
        <v>11</v>
      </c>
      <c r="K86" s="26">
        <f t="shared" ref="K86" si="45">K89-K87</f>
        <v>82500</v>
      </c>
    </row>
    <row r="87" spans="1:11" ht="75" customHeight="1" x14ac:dyDescent="0.35">
      <c r="A87" s="2" t="s">
        <v>8</v>
      </c>
      <c r="B87" s="35"/>
      <c r="C87" s="38"/>
      <c r="D87" s="25">
        <f t="shared" ref="D87:F87" si="46">ROUND(D89*D88/(100%+D88),2)</f>
        <v>175</v>
      </c>
      <c r="E87" s="25">
        <f t="shared" si="46"/>
        <v>163.33000000000001</v>
      </c>
      <c r="F87" s="25">
        <f t="shared" si="46"/>
        <v>156.66999999999999</v>
      </c>
      <c r="G87" s="16" t="s">
        <v>11</v>
      </c>
      <c r="H87" s="16" t="s">
        <v>11</v>
      </c>
      <c r="I87" s="5">
        <f>I89-I86</f>
        <v>165</v>
      </c>
      <c r="J87" s="16" t="s">
        <v>11</v>
      </c>
      <c r="K87" s="25">
        <f>ROUND(K89*K88/(100%+K88),2)</f>
        <v>16500</v>
      </c>
    </row>
    <row r="88" spans="1:11" ht="75" customHeight="1" x14ac:dyDescent="0.35">
      <c r="A88" s="2" t="s">
        <v>10</v>
      </c>
      <c r="B88" s="35"/>
      <c r="C88" s="38"/>
      <c r="D88" s="16">
        <v>0.2</v>
      </c>
      <c r="E88" s="16">
        <v>0.2</v>
      </c>
      <c r="F88" s="32">
        <v>0.2</v>
      </c>
      <c r="G88" s="16" t="s">
        <v>11</v>
      </c>
      <c r="H88" s="16" t="s">
        <v>11</v>
      </c>
      <c r="I88" s="16" t="s">
        <v>11</v>
      </c>
      <c r="J88" s="16" t="s">
        <v>11</v>
      </c>
      <c r="K88" s="20">
        <v>0.2</v>
      </c>
    </row>
    <row r="89" spans="1:11" ht="75" customHeight="1" x14ac:dyDescent="0.35">
      <c r="A89" s="2" t="s">
        <v>26</v>
      </c>
      <c r="B89" s="36"/>
      <c r="C89" s="39"/>
      <c r="D89" s="21">
        <v>1050</v>
      </c>
      <c r="E89" s="21">
        <v>980</v>
      </c>
      <c r="F89" s="21">
        <v>940</v>
      </c>
      <c r="G89" s="7">
        <f>_xlfn.STDEV.S(D89,E89,F89)/I89*100</f>
        <v>5.6240044068990116</v>
      </c>
      <c r="H89" s="15">
        <f>(MAX(D89:F89)*100/MIN(D89:F89))-100</f>
        <v>11.702127659574472</v>
      </c>
      <c r="I89" s="5">
        <f>ROUND((D89+E89+F89)/3,2)</f>
        <v>990</v>
      </c>
      <c r="J89" s="19">
        <v>1</v>
      </c>
      <c r="K89" s="5">
        <f>ROUND(I89*D90*J89,2)</f>
        <v>99000</v>
      </c>
    </row>
    <row r="90" spans="1:11" x14ac:dyDescent="0.35">
      <c r="A90" s="2" t="s">
        <v>14</v>
      </c>
      <c r="B90" s="16"/>
      <c r="C90" s="16"/>
      <c r="D90" s="33">
        <v>100</v>
      </c>
      <c r="E90" s="33"/>
      <c r="F90" s="33"/>
      <c r="G90" s="16" t="s">
        <v>11</v>
      </c>
      <c r="H90" s="16" t="s">
        <v>11</v>
      </c>
      <c r="I90" s="16" t="s">
        <v>11</v>
      </c>
      <c r="J90" s="16" t="s">
        <v>11</v>
      </c>
      <c r="K90" s="16" t="s">
        <v>11</v>
      </c>
    </row>
    <row r="91" spans="1:11" ht="75" customHeight="1" x14ac:dyDescent="0.35">
      <c r="A91" s="2" t="s">
        <v>27</v>
      </c>
      <c r="B91" s="34" t="s">
        <v>34</v>
      </c>
      <c r="C91" s="37" t="s">
        <v>28</v>
      </c>
      <c r="D91" s="3">
        <f t="shared" ref="D91:F91" si="47">D94-D92</f>
        <v>645.83000000000004</v>
      </c>
      <c r="E91" s="3">
        <f t="shared" si="47"/>
        <v>616.66999999999996</v>
      </c>
      <c r="F91" s="3">
        <f t="shared" si="47"/>
        <v>591.66999999999996</v>
      </c>
      <c r="G91" s="16" t="s">
        <v>11</v>
      </c>
      <c r="H91" s="16" t="s">
        <v>11</v>
      </c>
      <c r="I91" s="4">
        <f>ROUND((D91+E91+F91)/3,2)</f>
        <v>618.05999999999995</v>
      </c>
      <c r="J91" s="16" t="s">
        <v>11</v>
      </c>
      <c r="K91" s="26">
        <f t="shared" ref="K91" si="48">K94-K92</f>
        <v>494446.67</v>
      </c>
    </row>
    <row r="92" spans="1:11" ht="75" customHeight="1" x14ac:dyDescent="0.35">
      <c r="A92" s="2" t="s">
        <v>8</v>
      </c>
      <c r="B92" s="35"/>
      <c r="C92" s="38"/>
      <c r="D92" s="25">
        <f t="shared" ref="D92:F92" si="49">ROUND(D94*D93/(100%+D93),2)</f>
        <v>129.16999999999999</v>
      </c>
      <c r="E92" s="25">
        <f t="shared" si="49"/>
        <v>123.33</v>
      </c>
      <c r="F92" s="25">
        <f t="shared" si="49"/>
        <v>118.33</v>
      </c>
      <c r="G92" s="16" t="s">
        <v>11</v>
      </c>
      <c r="H92" s="16" t="s">
        <v>11</v>
      </c>
      <c r="I92" s="5">
        <f>I94-I91</f>
        <v>123.61000000000001</v>
      </c>
      <c r="J92" s="16" t="s">
        <v>11</v>
      </c>
      <c r="K92" s="25">
        <f>ROUND(K94*K93/(100%+K93),2)</f>
        <v>98889.33</v>
      </c>
    </row>
    <row r="93" spans="1:11" ht="75" customHeight="1" x14ac:dyDescent="0.35">
      <c r="A93" s="2" t="s">
        <v>10</v>
      </c>
      <c r="B93" s="35"/>
      <c r="C93" s="38"/>
      <c r="D93" s="16">
        <v>0.2</v>
      </c>
      <c r="E93" s="16">
        <v>0.2</v>
      </c>
      <c r="F93" s="32">
        <v>0.2</v>
      </c>
      <c r="G93" s="16" t="s">
        <v>11</v>
      </c>
      <c r="H93" s="16" t="s">
        <v>11</v>
      </c>
      <c r="I93" s="16" t="s">
        <v>11</v>
      </c>
      <c r="J93" s="16" t="s">
        <v>11</v>
      </c>
      <c r="K93" s="20">
        <v>0.2</v>
      </c>
    </row>
    <row r="94" spans="1:11" ht="75" customHeight="1" x14ac:dyDescent="0.35">
      <c r="A94" s="2" t="s">
        <v>26</v>
      </c>
      <c r="B94" s="36"/>
      <c r="C94" s="39"/>
      <c r="D94" s="21">
        <v>775</v>
      </c>
      <c r="E94" s="21">
        <v>740</v>
      </c>
      <c r="F94" s="28">
        <v>710</v>
      </c>
      <c r="G94" s="7">
        <f>_xlfn.STDEV.S(D94,E94,F94)/I94*100</f>
        <v>4.3863221504494669</v>
      </c>
      <c r="H94" s="27">
        <f>(MAX(D94:F94)*100/MIN(D94:F94))-100</f>
        <v>9.1549295774647845</v>
      </c>
      <c r="I94" s="5">
        <f>ROUND((D94+E94+F94)/3,2)</f>
        <v>741.67</v>
      </c>
      <c r="J94" s="19">
        <v>1</v>
      </c>
      <c r="K94" s="5">
        <f>ROUND(I94*D95*J94,2)</f>
        <v>593336</v>
      </c>
    </row>
    <row r="95" spans="1:11" x14ac:dyDescent="0.35">
      <c r="A95" s="2" t="s">
        <v>14</v>
      </c>
      <c r="B95" s="16"/>
      <c r="C95" s="16"/>
      <c r="D95" s="33">
        <v>800</v>
      </c>
      <c r="E95" s="33"/>
      <c r="F95" s="33"/>
      <c r="G95" s="16" t="s">
        <v>11</v>
      </c>
      <c r="H95" s="16" t="s">
        <v>11</v>
      </c>
      <c r="I95" s="16" t="s">
        <v>11</v>
      </c>
      <c r="J95" s="16" t="s">
        <v>11</v>
      </c>
      <c r="K95" s="16" t="s">
        <v>11</v>
      </c>
    </row>
    <row r="96" spans="1:11" ht="75" customHeight="1" x14ac:dyDescent="0.35">
      <c r="A96" s="2" t="s">
        <v>27</v>
      </c>
      <c r="B96" s="34" t="s">
        <v>36</v>
      </c>
      <c r="C96" s="37" t="s">
        <v>28</v>
      </c>
      <c r="D96" s="3">
        <f t="shared" ref="D96:F96" si="50">D99-D97</f>
        <v>2283.33</v>
      </c>
      <c r="E96" s="3">
        <f t="shared" si="50"/>
        <v>2100</v>
      </c>
      <c r="F96" s="3">
        <f t="shared" si="50"/>
        <v>2058.33</v>
      </c>
      <c r="G96" s="16" t="s">
        <v>11</v>
      </c>
      <c r="H96" s="16" t="s">
        <v>11</v>
      </c>
      <c r="I96" s="4">
        <f>ROUND((D96+E96+F96)/3,2)</f>
        <v>2147.2199999999998</v>
      </c>
      <c r="J96" s="16" t="s">
        <v>11</v>
      </c>
      <c r="K96" s="26">
        <f t="shared" ref="K96" si="51">K99-K97</f>
        <v>1717780</v>
      </c>
    </row>
    <row r="97" spans="1:11" ht="75" customHeight="1" x14ac:dyDescent="0.35">
      <c r="A97" s="2" t="s">
        <v>8</v>
      </c>
      <c r="B97" s="35"/>
      <c r="C97" s="38"/>
      <c r="D97" s="25">
        <f t="shared" ref="D97:F97" si="52">ROUND(D99*D98/(100%+D98),2)</f>
        <v>456.67</v>
      </c>
      <c r="E97" s="25">
        <f t="shared" si="52"/>
        <v>420</v>
      </c>
      <c r="F97" s="25">
        <f t="shared" si="52"/>
        <v>411.67</v>
      </c>
      <c r="G97" s="16" t="s">
        <v>11</v>
      </c>
      <c r="H97" s="16" t="s">
        <v>11</v>
      </c>
      <c r="I97" s="5">
        <f>I99-I96</f>
        <v>429.45000000000027</v>
      </c>
      <c r="J97" s="16" t="s">
        <v>11</v>
      </c>
      <c r="K97" s="25">
        <f>ROUND(K99*K98/(100%+K98),2)</f>
        <v>343556</v>
      </c>
    </row>
    <row r="98" spans="1:11" ht="75" customHeight="1" x14ac:dyDescent="0.35">
      <c r="A98" s="2" t="s">
        <v>10</v>
      </c>
      <c r="B98" s="35"/>
      <c r="C98" s="38"/>
      <c r="D98" s="16">
        <v>0.2</v>
      </c>
      <c r="E98" s="16">
        <v>0.2</v>
      </c>
      <c r="F98" s="32">
        <v>0.2</v>
      </c>
      <c r="G98" s="16" t="s">
        <v>11</v>
      </c>
      <c r="H98" s="16" t="s">
        <v>11</v>
      </c>
      <c r="I98" s="16" t="s">
        <v>11</v>
      </c>
      <c r="J98" s="16" t="s">
        <v>11</v>
      </c>
      <c r="K98" s="20">
        <v>0.2</v>
      </c>
    </row>
    <row r="99" spans="1:11" ht="75" customHeight="1" x14ac:dyDescent="0.35">
      <c r="A99" s="2" t="s">
        <v>26</v>
      </c>
      <c r="B99" s="36"/>
      <c r="C99" s="39"/>
      <c r="D99" s="21">
        <v>2740</v>
      </c>
      <c r="E99" s="21">
        <v>2520</v>
      </c>
      <c r="F99" s="21">
        <v>2470</v>
      </c>
      <c r="G99" s="7">
        <f>_xlfn.STDEV.S(D99,E99,F99)/I99*100</f>
        <v>5.5747564172401436</v>
      </c>
      <c r="H99" s="15">
        <f>(MAX(D99:F99)*100/MIN(D99:F99))-100</f>
        <v>10.931174089068833</v>
      </c>
      <c r="I99" s="5">
        <f>ROUND((D99+E99+F99)/3,2)</f>
        <v>2576.67</v>
      </c>
      <c r="J99" s="19">
        <v>1</v>
      </c>
      <c r="K99" s="5">
        <f>ROUND(I99*D100*J99,2)</f>
        <v>2061336</v>
      </c>
    </row>
    <row r="100" spans="1:11" x14ac:dyDescent="0.35">
      <c r="A100" s="2" t="s">
        <v>14</v>
      </c>
      <c r="B100" s="16"/>
      <c r="C100" s="16"/>
      <c r="D100" s="33">
        <v>800</v>
      </c>
      <c r="E100" s="33"/>
      <c r="F100" s="33"/>
      <c r="G100" s="16" t="s">
        <v>11</v>
      </c>
      <c r="H100" s="16" t="s">
        <v>11</v>
      </c>
      <c r="I100" s="16" t="s">
        <v>11</v>
      </c>
      <c r="J100" s="16" t="s">
        <v>11</v>
      </c>
      <c r="K100" s="16" t="s">
        <v>11</v>
      </c>
    </row>
    <row r="101" spans="1:11" ht="75" customHeight="1" x14ac:dyDescent="0.35">
      <c r="A101" s="2" t="s">
        <v>25</v>
      </c>
      <c r="B101" s="34" t="s">
        <v>36</v>
      </c>
      <c r="C101" s="37" t="s">
        <v>28</v>
      </c>
      <c r="D101" s="3">
        <f>D104-D102</f>
        <v>2283.33</v>
      </c>
      <c r="E101" s="3">
        <f t="shared" ref="E101" si="53">E104-E102</f>
        <v>2100</v>
      </c>
      <c r="F101" s="3">
        <f>F104-F102</f>
        <v>2058.33</v>
      </c>
      <c r="G101" s="16" t="s">
        <v>11</v>
      </c>
      <c r="H101" s="16" t="s">
        <v>11</v>
      </c>
      <c r="I101" s="4">
        <f>ROUND((D101+E101+F101)/3,2)</f>
        <v>2147.2199999999998</v>
      </c>
      <c r="J101" s="19" t="s">
        <v>11</v>
      </c>
      <c r="K101" s="26">
        <f>K104-K102</f>
        <v>1717780</v>
      </c>
    </row>
    <row r="102" spans="1:11" ht="75" customHeight="1" x14ac:dyDescent="0.35">
      <c r="A102" s="2" t="s">
        <v>8</v>
      </c>
      <c r="B102" s="35"/>
      <c r="C102" s="38"/>
      <c r="D102" s="25">
        <f>ROUND(D104*D103/(100%+D103),2)</f>
        <v>456.67</v>
      </c>
      <c r="E102" s="25">
        <f t="shared" ref="E102:F102" si="54">ROUND(E104*E103/(100%+E103),2)</f>
        <v>420</v>
      </c>
      <c r="F102" s="25">
        <f t="shared" si="54"/>
        <v>411.67</v>
      </c>
      <c r="G102" s="16" t="s">
        <v>11</v>
      </c>
      <c r="H102" s="16" t="s">
        <v>11</v>
      </c>
      <c r="I102" s="5">
        <f>I104-I101</f>
        <v>429.45000000000027</v>
      </c>
      <c r="J102" s="16" t="s">
        <v>11</v>
      </c>
      <c r="K102" s="25">
        <f>ROUND(K104*K103/(100%+K103),2)</f>
        <v>343556</v>
      </c>
    </row>
    <row r="103" spans="1:11" ht="75" customHeight="1" x14ac:dyDescent="0.35">
      <c r="A103" s="2" t="s">
        <v>10</v>
      </c>
      <c r="B103" s="35"/>
      <c r="C103" s="38"/>
      <c r="D103" s="16">
        <v>0.2</v>
      </c>
      <c r="E103" s="16">
        <v>0.2</v>
      </c>
      <c r="F103" s="16">
        <v>0.2</v>
      </c>
      <c r="G103" s="16" t="s">
        <v>11</v>
      </c>
      <c r="H103" s="16" t="s">
        <v>11</v>
      </c>
      <c r="I103" s="16" t="s">
        <v>11</v>
      </c>
      <c r="J103" s="16" t="s">
        <v>11</v>
      </c>
      <c r="K103" s="20">
        <v>0.2</v>
      </c>
    </row>
    <row r="104" spans="1:11" ht="75" customHeight="1" x14ac:dyDescent="0.35">
      <c r="A104" s="2" t="s">
        <v>26</v>
      </c>
      <c r="B104" s="36"/>
      <c r="C104" s="39"/>
      <c r="D104" s="21">
        <v>2740</v>
      </c>
      <c r="E104" s="21">
        <v>2520</v>
      </c>
      <c r="F104" s="21">
        <v>2470</v>
      </c>
      <c r="G104" s="7">
        <f>_xlfn.STDEV.S(D104,E104,F104)/I104*100</f>
        <v>5.5747564172401436</v>
      </c>
      <c r="H104" s="27">
        <f>(MAX(D104:F104)*100/MIN(D104:F104))-100</f>
        <v>10.931174089068833</v>
      </c>
      <c r="I104" s="5">
        <f>ROUND((D104+E104+F104)/3,2)</f>
        <v>2576.67</v>
      </c>
      <c r="J104" s="19">
        <v>1</v>
      </c>
      <c r="K104" s="5">
        <f>ROUND(I104*D105*J104,2)</f>
        <v>2061336</v>
      </c>
    </row>
    <row r="105" spans="1:11" x14ac:dyDescent="0.35">
      <c r="A105" s="2" t="s">
        <v>14</v>
      </c>
      <c r="B105" s="16"/>
      <c r="C105" s="16"/>
      <c r="D105" s="33">
        <v>800</v>
      </c>
      <c r="E105" s="33"/>
      <c r="F105" s="33"/>
      <c r="G105" s="16" t="s">
        <v>11</v>
      </c>
      <c r="H105" s="16" t="s">
        <v>11</v>
      </c>
      <c r="I105" s="16" t="s">
        <v>11</v>
      </c>
      <c r="J105" s="16" t="s">
        <v>11</v>
      </c>
      <c r="K105" s="16" t="s">
        <v>11</v>
      </c>
    </row>
    <row r="106" spans="1:11" ht="75" customHeight="1" x14ac:dyDescent="0.35">
      <c r="A106" s="2" t="s">
        <v>27</v>
      </c>
      <c r="B106" s="34" t="s">
        <v>36</v>
      </c>
      <c r="C106" s="37" t="s">
        <v>28</v>
      </c>
      <c r="D106" s="3">
        <f>D109-D107</f>
        <v>2283.33</v>
      </c>
      <c r="E106" s="3">
        <f t="shared" ref="E106:F106" si="55">E109-E107</f>
        <v>2100</v>
      </c>
      <c r="F106" s="3">
        <f t="shared" si="55"/>
        <v>2058.33</v>
      </c>
      <c r="G106" s="16" t="s">
        <v>11</v>
      </c>
      <c r="H106" s="16" t="s">
        <v>11</v>
      </c>
      <c r="I106" s="4">
        <f>ROUND((D106+E106+F106)/3,2)</f>
        <v>2147.2199999999998</v>
      </c>
      <c r="J106" s="16" t="s">
        <v>11</v>
      </c>
      <c r="K106" s="26">
        <f t="shared" ref="K106" si="56">K109-K107</f>
        <v>858890</v>
      </c>
    </row>
    <row r="107" spans="1:11" ht="75" customHeight="1" x14ac:dyDescent="0.35">
      <c r="A107" s="2" t="s">
        <v>8</v>
      </c>
      <c r="B107" s="35"/>
      <c r="C107" s="38"/>
      <c r="D107" s="25">
        <f t="shared" ref="D107:F107" si="57">ROUND(D109*D108/(100%+D108),2)</f>
        <v>456.67</v>
      </c>
      <c r="E107" s="25">
        <f t="shared" si="57"/>
        <v>420</v>
      </c>
      <c r="F107" s="25">
        <f t="shared" si="57"/>
        <v>411.67</v>
      </c>
      <c r="G107" s="16" t="s">
        <v>11</v>
      </c>
      <c r="H107" s="16" t="s">
        <v>11</v>
      </c>
      <c r="I107" s="5">
        <f>I109-I106</f>
        <v>429.45000000000027</v>
      </c>
      <c r="J107" s="16" t="s">
        <v>11</v>
      </c>
      <c r="K107" s="25">
        <f>ROUND(K109*K108/(100%+K108),2)</f>
        <v>171778</v>
      </c>
    </row>
    <row r="108" spans="1:11" ht="75" customHeight="1" x14ac:dyDescent="0.35">
      <c r="A108" s="2" t="s">
        <v>10</v>
      </c>
      <c r="B108" s="35"/>
      <c r="C108" s="38"/>
      <c r="D108" s="16">
        <v>0.2</v>
      </c>
      <c r="E108" s="16">
        <v>0.2</v>
      </c>
      <c r="F108" s="32">
        <v>0.2</v>
      </c>
      <c r="G108" s="16" t="s">
        <v>11</v>
      </c>
      <c r="H108" s="16" t="s">
        <v>11</v>
      </c>
      <c r="I108" s="16" t="s">
        <v>11</v>
      </c>
      <c r="J108" s="16" t="s">
        <v>11</v>
      </c>
      <c r="K108" s="20">
        <v>0.2</v>
      </c>
    </row>
    <row r="109" spans="1:11" ht="75" customHeight="1" x14ac:dyDescent="0.35">
      <c r="A109" s="2" t="s">
        <v>26</v>
      </c>
      <c r="B109" s="36"/>
      <c r="C109" s="39"/>
      <c r="D109" s="21">
        <v>2740</v>
      </c>
      <c r="E109" s="21">
        <v>2520</v>
      </c>
      <c r="F109" s="21">
        <v>2470</v>
      </c>
      <c r="G109" s="7">
        <f>_xlfn.STDEV.S(D109,E109,F109)/I109*100</f>
        <v>5.5747564172401436</v>
      </c>
      <c r="H109" s="15">
        <f>(MAX(D109:F109)*100/MIN(D109:F109))-100</f>
        <v>10.931174089068833</v>
      </c>
      <c r="I109" s="5">
        <f>ROUND((D109+E109+F109)/3,2)</f>
        <v>2576.67</v>
      </c>
      <c r="J109" s="19">
        <v>1</v>
      </c>
      <c r="K109" s="5">
        <f>ROUND(I109*D110*J109,2)</f>
        <v>1030668</v>
      </c>
    </row>
    <row r="110" spans="1:11" x14ac:dyDescent="0.35">
      <c r="A110" s="2" t="s">
        <v>14</v>
      </c>
      <c r="B110" s="16"/>
      <c r="C110" s="16"/>
      <c r="D110" s="33">
        <v>400</v>
      </c>
      <c r="E110" s="33"/>
      <c r="F110" s="33"/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</row>
    <row r="111" spans="1:11" ht="75" customHeight="1" x14ac:dyDescent="0.35">
      <c r="A111" s="2" t="s">
        <v>27</v>
      </c>
      <c r="B111" s="34" t="s">
        <v>37</v>
      </c>
      <c r="C111" s="37" t="s">
        <v>28</v>
      </c>
      <c r="D111" s="3">
        <f>D114-D112</f>
        <v>537.5</v>
      </c>
      <c r="E111" s="3">
        <f t="shared" ref="E111:F111" si="58">E114-E112</f>
        <v>508.33</v>
      </c>
      <c r="F111" s="3">
        <f t="shared" si="58"/>
        <v>483.33</v>
      </c>
      <c r="G111" s="16" t="s">
        <v>11</v>
      </c>
      <c r="H111" s="16" t="s">
        <v>11</v>
      </c>
      <c r="I111" s="4">
        <f>ROUND((D111+E111+F111)/3,2)</f>
        <v>509.72</v>
      </c>
      <c r="J111" s="16" t="s">
        <v>11</v>
      </c>
      <c r="K111" s="26">
        <f t="shared" ref="K111" si="59">K114-K112</f>
        <v>152917.5</v>
      </c>
    </row>
    <row r="112" spans="1:11" ht="75" customHeight="1" x14ac:dyDescent="0.35">
      <c r="A112" s="2" t="s">
        <v>8</v>
      </c>
      <c r="B112" s="35"/>
      <c r="C112" s="38"/>
      <c r="D112" s="25">
        <f t="shared" ref="D112:F112" si="60">ROUND(D114*D113/(100%+D113),2)</f>
        <v>107.5</v>
      </c>
      <c r="E112" s="25">
        <f t="shared" si="60"/>
        <v>101.67</v>
      </c>
      <c r="F112" s="25">
        <f t="shared" si="60"/>
        <v>96.67</v>
      </c>
      <c r="G112" s="16" t="s">
        <v>11</v>
      </c>
      <c r="H112" s="16" t="s">
        <v>11</v>
      </c>
      <c r="I112" s="5">
        <f>I114-I111</f>
        <v>101.94999999999993</v>
      </c>
      <c r="J112" s="16" t="s">
        <v>11</v>
      </c>
      <c r="K112" s="25">
        <f>ROUND(K114*K113/(100%+K113),2)</f>
        <v>30583.5</v>
      </c>
    </row>
    <row r="113" spans="1:11" ht="75" customHeight="1" x14ac:dyDescent="0.35">
      <c r="A113" s="2" t="s">
        <v>10</v>
      </c>
      <c r="B113" s="35"/>
      <c r="C113" s="38"/>
      <c r="D113" s="16">
        <v>0.2</v>
      </c>
      <c r="E113" s="16">
        <v>0.2</v>
      </c>
      <c r="F113" s="32">
        <v>0.2</v>
      </c>
      <c r="G113" s="16" t="s">
        <v>11</v>
      </c>
      <c r="H113" s="16" t="s">
        <v>11</v>
      </c>
      <c r="I113" s="16" t="s">
        <v>11</v>
      </c>
      <c r="J113" s="16" t="s">
        <v>11</v>
      </c>
      <c r="K113" s="20">
        <v>0.2</v>
      </c>
    </row>
    <row r="114" spans="1:11" ht="75" customHeight="1" x14ac:dyDescent="0.35">
      <c r="A114" s="2" t="s">
        <v>26</v>
      </c>
      <c r="B114" s="36"/>
      <c r="C114" s="39"/>
      <c r="D114" s="21">
        <v>645</v>
      </c>
      <c r="E114" s="21">
        <v>610</v>
      </c>
      <c r="F114" s="21">
        <v>580</v>
      </c>
      <c r="G114" s="7">
        <f>_xlfn.STDEV.S(D114,E114,F114)/I114*100</f>
        <v>5.3185599249985387</v>
      </c>
      <c r="H114" s="15">
        <f>(MAX(D114:F114)*100/MIN(D114:F114))-100</f>
        <v>11.206896551724142</v>
      </c>
      <c r="I114" s="5">
        <f>ROUND((D114+E114+F114)/3,2)</f>
        <v>611.66999999999996</v>
      </c>
      <c r="J114" s="19">
        <v>1</v>
      </c>
      <c r="K114" s="5">
        <f>ROUND(I114*D115*J114,2)</f>
        <v>183501</v>
      </c>
    </row>
    <row r="115" spans="1:11" x14ac:dyDescent="0.35">
      <c r="A115" s="2" t="s">
        <v>14</v>
      </c>
      <c r="B115" s="16"/>
      <c r="C115" s="16"/>
      <c r="D115" s="33">
        <v>300</v>
      </c>
      <c r="E115" s="33"/>
      <c r="F115" s="33"/>
      <c r="G115" s="16" t="s">
        <v>11</v>
      </c>
      <c r="H115" s="16" t="s">
        <v>11</v>
      </c>
      <c r="I115" s="16" t="s">
        <v>11</v>
      </c>
      <c r="J115" s="16" t="s">
        <v>11</v>
      </c>
      <c r="K115" s="16" t="s">
        <v>11</v>
      </c>
    </row>
    <row r="116" spans="1:11" ht="75" customHeight="1" x14ac:dyDescent="0.35">
      <c r="A116" s="2" t="s">
        <v>27</v>
      </c>
      <c r="B116" s="34" t="s">
        <v>38</v>
      </c>
      <c r="C116" s="37" t="s">
        <v>28</v>
      </c>
      <c r="D116" s="3">
        <f t="shared" ref="D116:F116" si="61">D119-D117</f>
        <v>2166.67</v>
      </c>
      <c r="E116" s="3">
        <f t="shared" si="61"/>
        <v>2066.67</v>
      </c>
      <c r="F116" s="3">
        <f t="shared" si="61"/>
        <v>2000</v>
      </c>
      <c r="G116" s="16" t="s">
        <v>11</v>
      </c>
      <c r="H116" s="16" t="s">
        <v>11</v>
      </c>
      <c r="I116" s="4">
        <f>ROUND((D116+E116+F116)/3,2)</f>
        <v>2077.7800000000002</v>
      </c>
      <c r="J116" s="16" t="s">
        <v>11</v>
      </c>
      <c r="K116" s="26">
        <f t="shared" ref="K116" si="62">K119-K117</f>
        <v>623332.5</v>
      </c>
    </row>
    <row r="117" spans="1:11" ht="75" customHeight="1" x14ac:dyDescent="0.35">
      <c r="A117" s="2" t="s">
        <v>8</v>
      </c>
      <c r="B117" s="35"/>
      <c r="C117" s="38"/>
      <c r="D117" s="25">
        <f t="shared" ref="D117:F117" si="63">ROUND(D119*D118/(100%+D118),2)</f>
        <v>433.33</v>
      </c>
      <c r="E117" s="25">
        <f t="shared" si="63"/>
        <v>413.33</v>
      </c>
      <c r="F117" s="25">
        <f t="shared" si="63"/>
        <v>400</v>
      </c>
      <c r="G117" s="16" t="s">
        <v>11</v>
      </c>
      <c r="H117" s="16" t="s">
        <v>11</v>
      </c>
      <c r="I117" s="5">
        <f>I119-I116</f>
        <v>415.54999999999973</v>
      </c>
      <c r="J117" s="16" t="s">
        <v>11</v>
      </c>
      <c r="K117" s="25">
        <f>ROUND(K119*K118/(100%+K118),2)</f>
        <v>124666.5</v>
      </c>
    </row>
    <row r="118" spans="1:11" ht="75" customHeight="1" x14ac:dyDescent="0.35">
      <c r="A118" s="2" t="s">
        <v>10</v>
      </c>
      <c r="B118" s="35"/>
      <c r="C118" s="38"/>
      <c r="D118" s="16">
        <v>0.2</v>
      </c>
      <c r="E118" s="16">
        <v>0.2</v>
      </c>
      <c r="F118" s="32">
        <v>0.2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20">
        <v>0.2</v>
      </c>
    </row>
    <row r="119" spans="1:11" ht="75" customHeight="1" x14ac:dyDescent="0.35">
      <c r="A119" s="2" t="s">
        <v>26</v>
      </c>
      <c r="B119" s="36"/>
      <c r="C119" s="39"/>
      <c r="D119" s="21">
        <v>2600</v>
      </c>
      <c r="E119" s="21">
        <v>2480</v>
      </c>
      <c r="F119" s="28">
        <v>2400</v>
      </c>
      <c r="G119" s="7">
        <f>_xlfn.STDEV.S(D119,E119,F119)/I119*100</f>
        <v>4.0373500153186033</v>
      </c>
      <c r="H119" s="29">
        <f>(MAX(D119:F119)*100/MIN(D119:F119))-100</f>
        <v>8.3333333333333286</v>
      </c>
      <c r="I119" s="5">
        <f>ROUND((D119+E119+F119)/3,2)</f>
        <v>2493.33</v>
      </c>
      <c r="J119" s="19">
        <v>1</v>
      </c>
      <c r="K119" s="5">
        <f>ROUND(I119*D120*J119,2)</f>
        <v>747999</v>
      </c>
    </row>
    <row r="120" spans="1:11" x14ac:dyDescent="0.35">
      <c r="A120" s="2" t="s">
        <v>14</v>
      </c>
      <c r="B120" s="16"/>
      <c r="C120" s="16"/>
      <c r="D120" s="33">
        <v>300</v>
      </c>
      <c r="E120" s="33"/>
      <c r="F120" s="33"/>
      <c r="G120" s="16" t="s">
        <v>11</v>
      </c>
      <c r="H120" s="16" t="s">
        <v>11</v>
      </c>
      <c r="I120" s="16" t="s">
        <v>11</v>
      </c>
      <c r="J120" s="16" t="s">
        <v>11</v>
      </c>
      <c r="K120" s="16" t="s">
        <v>11</v>
      </c>
    </row>
    <row r="121" spans="1:11" ht="75" customHeight="1" x14ac:dyDescent="0.35">
      <c r="A121" s="2" t="s">
        <v>27</v>
      </c>
      <c r="B121" s="34" t="s">
        <v>39</v>
      </c>
      <c r="C121" s="37" t="s">
        <v>28</v>
      </c>
      <c r="D121" s="3">
        <f t="shared" ref="D121:F121" si="64">D124-D122</f>
        <v>820.83</v>
      </c>
      <c r="E121" s="3">
        <f t="shared" si="64"/>
        <v>791.67</v>
      </c>
      <c r="F121" s="3">
        <f t="shared" si="64"/>
        <v>758.33</v>
      </c>
      <c r="G121" s="16" t="s">
        <v>11</v>
      </c>
      <c r="H121" s="16" t="s">
        <v>11</v>
      </c>
      <c r="I121" s="4">
        <f>ROUND((D121+E121+F121)/3,2)</f>
        <v>790.28</v>
      </c>
      <c r="J121" s="16" t="s">
        <v>11</v>
      </c>
      <c r="K121" s="26">
        <f t="shared" ref="K121" si="65">K124-K122</f>
        <v>237082.5</v>
      </c>
    </row>
    <row r="122" spans="1:11" ht="75" customHeight="1" x14ac:dyDescent="0.35">
      <c r="A122" s="2" t="s">
        <v>8</v>
      </c>
      <c r="B122" s="35"/>
      <c r="C122" s="38"/>
      <c r="D122" s="25">
        <f t="shared" ref="D122:F122" si="66">ROUND(D124*D123/(100%+D123),2)</f>
        <v>164.17</v>
      </c>
      <c r="E122" s="25">
        <f t="shared" si="66"/>
        <v>158.33000000000001</v>
      </c>
      <c r="F122" s="25">
        <f t="shared" si="66"/>
        <v>151.66999999999999</v>
      </c>
      <c r="G122" s="16" t="s">
        <v>11</v>
      </c>
      <c r="H122" s="16" t="s">
        <v>11</v>
      </c>
      <c r="I122" s="5">
        <f>I124-I121</f>
        <v>158.05000000000007</v>
      </c>
      <c r="J122" s="16" t="s">
        <v>11</v>
      </c>
      <c r="K122" s="25">
        <f>ROUND(K124*K123/(100%+K123),2)</f>
        <v>47416.5</v>
      </c>
    </row>
    <row r="123" spans="1:11" ht="75" customHeight="1" x14ac:dyDescent="0.35">
      <c r="A123" s="2" t="s">
        <v>10</v>
      </c>
      <c r="B123" s="35"/>
      <c r="C123" s="38"/>
      <c r="D123" s="16">
        <v>0.2</v>
      </c>
      <c r="E123" s="16">
        <v>0.2</v>
      </c>
      <c r="F123" s="32">
        <v>0.2</v>
      </c>
      <c r="G123" s="16" t="s">
        <v>11</v>
      </c>
      <c r="H123" s="16" t="s">
        <v>11</v>
      </c>
      <c r="I123" s="16" t="s">
        <v>11</v>
      </c>
      <c r="J123" s="16" t="s">
        <v>11</v>
      </c>
      <c r="K123" s="20">
        <v>0.2</v>
      </c>
    </row>
    <row r="124" spans="1:11" ht="75" customHeight="1" x14ac:dyDescent="0.35">
      <c r="A124" s="2" t="s">
        <v>26</v>
      </c>
      <c r="B124" s="36"/>
      <c r="C124" s="39"/>
      <c r="D124" s="21">
        <v>985</v>
      </c>
      <c r="E124" s="21">
        <v>950</v>
      </c>
      <c r="F124" s="21">
        <v>910</v>
      </c>
      <c r="G124" s="7">
        <f>_xlfn.STDEV.S(D124,E124,F124)/I124*100</f>
        <v>3.9572477404833419</v>
      </c>
      <c r="H124" s="15">
        <f>(MAX(D124:F124)*100/MIN(D124:F124))-100</f>
        <v>8.241758241758248</v>
      </c>
      <c r="I124" s="5">
        <f>ROUND((D124+E124+F124)/3,2)</f>
        <v>948.33</v>
      </c>
      <c r="J124" s="19">
        <v>1</v>
      </c>
      <c r="K124" s="5">
        <f>ROUND(I124*D125*J124,2)</f>
        <v>284499</v>
      </c>
    </row>
    <row r="125" spans="1:11" x14ac:dyDescent="0.35">
      <c r="A125" s="2" t="s">
        <v>14</v>
      </c>
      <c r="B125" s="16"/>
      <c r="C125" s="16"/>
      <c r="D125" s="33">
        <v>300</v>
      </c>
      <c r="E125" s="33"/>
      <c r="F125" s="33"/>
      <c r="G125" s="16" t="s">
        <v>11</v>
      </c>
      <c r="H125" s="16" t="s">
        <v>11</v>
      </c>
      <c r="I125" s="16" t="s">
        <v>11</v>
      </c>
      <c r="J125" s="16" t="s">
        <v>11</v>
      </c>
      <c r="K125" s="16" t="s">
        <v>11</v>
      </c>
    </row>
    <row r="126" spans="1:11" ht="75" customHeight="1" x14ac:dyDescent="0.35">
      <c r="A126" s="2" t="s">
        <v>27</v>
      </c>
      <c r="B126" s="34" t="s">
        <v>40</v>
      </c>
      <c r="C126" s="37" t="s">
        <v>28</v>
      </c>
      <c r="D126" s="3">
        <f t="shared" ref="D126:F126" si="67">D129-D127</f>
        <v>3500</v>
      </c>
      <c r="E126" s="3">
        <f t="shared" si="67"/>
        <v>3416.67</v>
      </c>
      <c r="F126" s="3">
        <f t="shared" si="67"/>
        <v>3275</v>
      </c>
      <c r="G126" s="16" t="s">
        <v>11</v>
      </c>
      <c r="H126" s="16" t="s">
        <v>11</v>
      </c>
      <c r="I126" s="4">
        <f>ROUND((D126+E126+F126)/3,2)</f>
        <v>3397.22</v>
      </c>
      <c r="J126" s="16" t="s">
        <v>11</v>
      </c>
      <c r="K126" s="26">
        <f t="shared" ref="K126" si="68">K129-K127</f>
        <v>1019167.5</v>
      </c>
    </row>
    <row r="127" spans="1:11" ht="75" customHeight="1" x14ac:dyDescent="0.35">
      <c r="A127" s="2" t="s">
        <v>8</v>
      </c>
      <c r="B127" s="35"/>
      <c r="C127" s="38"/>
      <c r="D127" s="25">
        <f t="shared" ref="D127:F127" si="69">ROUND(D129*D128/(100%+D128),2)</f>
        <v>700</v>
      </c>
      <c r="E127" s="25">
        <f t="shared" si="69"/>
        <v>683.33</v>
      </c>
      <c r="F127" s="25">
        <f t="shared" si="69"/>
        <v>655</v>
      </c>
      <c r="G127" s="16" t="s">
        <v>11</v>
      </c>
      <c r="H127" s="16" t="s">
        <v>11</v>
      </c>
      <c r="I127" s="5">
        <f>I129-I126</f>
        <v>679.45000000000027</v>
      </c>
      <c r="J127" s="16" t="s">
        <v>11</v>
      </c>
      <c r="K127" s="25">
        <f>ROUND(K129*K128/(100%+K128),2)</f>
        <v>203833.5</v>
      </c>
    </row>
    <row r="128" spans="1:11" ht="75" customHeight="1" x14ac:dyDescent="0.35">
      <c r="A128" s="2" t="s">
        <v>10</v>
      </c>
      <c r="B128" s="35"/>
      <c r="C128" s="38"/>
      <c r="D128" s="16">
        <v>0.2</v>
      </c>
      <c r="E128" s="16">
        <v>0.2</v>
      </c>
      <c r="F128" s="32">
        <v>0.2</v>
      </c>
      <c r="G128" s="16" t="s">
        <v>11</v>
      </c>
      <c r="H128" s="16" t="s">
        <v>11</v>
      </c>
      <c r="I128" s="16" t="s">
        <v>11</v>
      </c>
      <c r="J128" s="16" t="s">
        <v>11</v>
      </c>
      <c r="K128" s="20">
        <v>0.2</v>
      </c>
    </row>
    <row r="129" spans="1:11" ht="75" customHeight="1" x14ac:dyDescent="0.35">
      <c r="A129" s="2" t="s">
        <v>26</v>
      </c>
      <c r="B129" s="36"/>
      <c r="C129" s="39"/>
      <c r="D129" s="21">
        <v>4200</v>
      </c>
      <c r="E129" s="21">
        <v>4100</v>
      </c>
      <c r="F129" s="21">
        <v>3930</v>
      </c>
      <c r="G129" s="7">
        <f>_xlfn.STDEV.S(D129,E129,F129)/I129*100</f>
        <v>3.3484183953150115</v>
      </c>
      <c r="H129" s="15">
        <f>(MAX(D129:F129)*100/MIN(D129:F129))-100</f>
        <v>6.8702290076335828</v>
      </c>
      <c r="I129" s="5">
        <f>ROUND((D129+E129+F129)/3,2)</f>
        <v>4076.67</v>
      </c>
      <c r="J129" s="19">
        <v>1</v>
      </c>
      <c r="K129" s="5">
        <f>ROUND(I129*D130*J129,2)</f>
        <v>1223001</v>
      </c>
    </row>
    <row r="130" spans="1:11" x14ac:dyDescent="0.35">
      <c r="A130" s="2" t="s">
        <v>14</v>
      </c>
      <c r="B130" s="16"/>
      <c r="C130" s="16"/>
      <c r="D130" s="33">
        <v>300</v>
      </c>
      <c r="E130" s="33"/>
      <c r="F130" s="33"/>
      <c r="G130" s="16" t="s">
        <v>11</v>
      </c>
      <c r="H130" s="16" t="s">
        <v>11</v>
      </c>
      <c r="I130" s="16" t="s">
        <v>11</v>
      </c>
      <c r="J130" s="16" t="s">
        <v>11</v>
      </c>
      <c r="K130" s="16" t="s">
        <v>11</v>
      </c>
    </row>
    <row r="131" spans="1:11" ht="75" customHeight="1" x14ac:dyDescent="0.35">
      <c r="A131" s="2" t="s">
        <v>27</v>
      </c>
      <c r="B131" s="34" t="s">
        <v>41</v>
      </c>
      <c r="C131" s="37" t="s">
        <v>28</v>
      </c>
      <c r="D131" s="3">
        <f t="shared" ref="D131:F131" si="70">D134-D132</f>
        <v>1166.67</v>
      </c>
      <c r="E131" s="3">
        <f t="shared" si="70"/>
        <v>1125</v>
      </c>
      <c r="F131" s="3">
        <f t="shared" si="70"/>
        <v>1100</v>
      </c>
      <c r="G131" s="16" t="s">
        <v>11</v>
      </c>
      <c r="H131" s="16" t="s">
        <v>11</v>
      </c>
      <c r="I131" s="4">
        <f>ROUND((D131+E131+F131)/3,2)</f>
        <v>1130.56</v>
      </c>
      <c r="J131" s="16" t="s">
        <v>11</v>
      </c>
      <c r="K131" s="26">
        <f t="shared" ref="K131" si="71">K134-K132</f>
        <v>565279.17000000004</v>
      </c>
    </row>
    <row r="132" spans="1:11" ht="75" customHeight="1" x14ac:dyDescent="0.35">
      <c r="A132" s="2" t="s">
        <v>8</v>
      </c>
      <c r="B132" s="35"/>
      <c r="C132" s="38"/>
      <c r="D132" s="25">
        <f t="shared" ref="D132:F132" si="72">ROUND(D134*D133/(100%+D133),2)</f>
        <v>233.33</v>
      </c>
      <c r="E132" s="25">
        <f t="shared" si="72"/>
        <v>225</v>
      </c>
      <c r="F132" s="25">
        <f t="shared" si="72"/>
        <v>220</v>
      </c>
      <c r="G132" s="16" t="s">
        <v>11</v>
      </c>
      <c r="H132" s="16" t="s">
        <v>11</v>
      </c>
      <c r="I132" s="5">
        <f>I134-I131</f>
        <v>226.11000000000013</v>
      </c>
      <c r="J132" s="16" t="s">
        <v>11</v>
      </c>
      <c r="K132" s="25">
        <f>ROUND(K134*K133/(100%+K133),2)</f>
        <v>113055.83</v>
      </c>
    </row>
    <row r="133" spans="1:11" ht="75" customHeight="1" x14ac:dyDescent="0.35">
      <c r="A133" s="2" t="s">
        <v>10</v>
      </c>
      <c r="B133" s="35"/>
      <c r="C133" s="38"/>
      <c r="D133" s="16">
        <v>0.2</v>
      </c>
      <c r="E133" s="16">
        <v>0.2</v>
      </c>
      <c r="F133" s="32">
        <v>0.2</v>
      </c>
      <c r="G133" s="16" t="s">
        <v>11</v>
      </c>
      <c r="H133" s="16" t="s">
        <v>11</v>
      </c>
      <c r="I133" s="16" t="s">
        <v>11</v>
      </c>
      <c r="J133" s="16" t="s">
        <v>11</v>
      </c>
      <c r="K133" s="20">
        <v>0.2</v>
      </c>
    </row>
    <row r="134" spans="1:11" ht="75" customHeight="1" x14ac:dyDescent="0.35">
      <c r="A134" s="2" t="s">
        <v>26</v>
      </c>
      <c r="B134" s="36"/>
      <c r="C134" s="39"/>
      <c r="D134" s="21">
        <v>1400</v>
      </c>
      <c r="E134" s="21">
        <v>1350</v>
      </c>
      <c r="F134" s="21">
        <v>1320</v>
      </c>
      <c r="G134" s="7">
        <f>_xlfn.STDEV.S(D134,E134,F134)/I134*100</f>
        <v>2.9789498436077899</v>
      </c>
      <c r="H134" s="15">
        <f>(MAX(D134:F134)*100/MIN(D134:F134))-100</f>
        <v>6.0606060606060623</v>
      </c>
      <c r="I134" s="5">
        <f>ROUND((D134+E134+F134)/3,2)</f>
        <v>1356.67</v>
      </c>
      <c r="J134" s="19">
        <v>1</v>
      </c>
      <c r="K134" s="5">
        <f>ROUND(I134*D135*J134,2)</f>
        <v>678335</v>
      </c>
    </row>
    <row r="135" spans="1:11" x14ac:dyDescent="0.35">
      <c r="A135" s="2" t="s">
        <v>14</v>
      </c>
      <c r="B135" s="16"/>
      <c r="C135" s="16"/>
      <c r="D135" s="33">
        <v>500</v>
      </c>
      <c r="E135" s="33"/>
      <c r="F135" s="33"/>
      <c r="G135" s="16" t="s">
        <v>11</v>
      </c>
      <c r="H135" s="16" t="s">
        <v>11</v>
      </c>
      <c r="I135" s="16" t="s">
        <v>11</v>
      </c>
      <c r="J135" s="16" t="s">
        <v>11</v>
      </c>
      <c r="K135" s="16" t="s">
        <v>11</v>
      </c>
    </row>
    <row r="136" spans="1:11" ht="75" customHeight="1" x14ac:dyDescent="0.35">
      <c r="A136" s="2" t="s">
        <v>27</v>
      </c>
      <c r="B136" s="34" t="s">
        <v>42</v>
      </c>
      <c r="C136" s="37" t="s">
        <v>28</v>
      </c>
      <c r="D136" s="3">
        <f t="shared" ref="D136:F136" si="73">D139-D137</f>
        <v>575</v>
      </c>
      <c r="E136" s="3">
        <f t="shared" si="73"/>
        <v>537.5</v>
      </c>
      <c r="F136" s="3">
        <f t="shared" si="73"/>
        <v>506.67</v>
      </c>
      <c r="G136" s="16" t="s">
        <v>11</v>
      </c>
      <c r="H136" s="16" t="s">
        <v>11</v>
      </c>
      <c r="I136" s="4">
        <f>ROUND((D136+E136+F136)/3,2)</f>
        <v>539.72</v>
      </c>
      <c r="J136" s="16" t="s">
        <v>11</v>
      </c>
      <c r="K136" s="26">
        <f t="shared" ref="K136" si="74">K139-K137</f>
        <v>53972.5</v>
      </c>
    </row>
    <row r="137" spans="1:11" ht="75" customHeight="1" x14ac:dyDescent="0.35">
      <c r="A137" s="2" t="s">
        <v>8</v>
      </c>
      <c r="B137" s="35"/>
      <c r="C137" s="38"/>
      <c r="D137" s="25">
        <f t="shared" ref="D137:F137" si="75">ROUND(D139*D138/(100%+D138),2)</f>
        <v>115</v>
      </c>
      <c r="E137" s="25">
        <f t="shared" si="75"/>
        <v>107.5</v>
      </c>
      <c r="F137" s="25">
        <f t="shared" si="75"/>
        <v>101.33</v>
      </c>
      <c r="G137" s="16" t="s">
        <v>11</v>
      </c>
      <c r="H137" s="16" t="s">
        <v>11</v>
      </c>
      <c r="I137" s="5">
        <f>I139-I136</f>
        <v>107.94999999999993</v>
      </c>
      <c r="J137" s="16" t="s">
        <v>11</v>
      </c>
      <c r="K137" s="25">
        <f>ROUND(K139*K138/(100%+K138),2)</f>
        <v>10794.5</v>
      </c>
    </row>
    <row r="138" spans="1:11" ht="75" customHeight="1" x14ac:dyDescent="0.35">
      <c r="A138" s="2" t="s">
        <v>10</v>
      </c>
      <c r="B138" s="35"/>
      <c r="C138" s="38"/>
      <c r="D138" s="16">
        <v>0.2</v>
      </c>
      <c r="E138" s="16">
        <v>0.2</v>
      </c>
      <c r="F138" s="32">
        <v>0.2</v>
      </c>
      <c r="G138" s="16" t="s">
        <v>11</v>
      </c>
      <c r="H138" s="16" t="s">
        <v>11</v>
      </c>
      <c r="I138" s="16" t="s">
        <v>11</v>
      </c>
      <c r="J138" s="16" t="s">
        <v>11</v>
      </c>
      <c r="K138" s="20">
        <v>0.2</v>
      </c>
    </row>
    <row r="139" spans="1:11" ht="75" customHeight="1" x14ac:dyDescent="0.35">
      <c r="A139" s="2" t="s">
        <v>26</v>
      </c>
      <c r="B139" s="36"/>
      <c r="C139" s="39"/>
      <c r="D139" s="21">
        <v>690</v>
      </c>
      <c r="E139" s="21">
        <v>645</v>
      </c>
      <c r="F139" s="21">
        <v>608</v>
      </c>
      <c r="G139" s="7">
        <f>_xlfn.STDEV.S(D139,E139,F139)/I139*100</f>
        <v>6.3404185994760889</v>
      </c>
      <c r="H139" s="15">
        <f>(MAX(D139:F139)*100/MIN(D139:F139))-100</f>
        <v>13.486842105263165</v>
      </c>
      <c r="I139" s="5">
        <f>ROUND((D139+E139+F139)/3,2)</f>
        <v>647.66999999999996</v>
      </c>
      <c r="J139" s="19">
        <v>1</v>
      </c>
      <c r="K139" s="5">
        <f>ROUND(I139*D140*J139,2)</f>
        <v>64767</v>
      </c>
    </row>
    <row r="140" spans="1:11" x14ac:dyDescent="0.35">
      <c r="A140" s="2" t="s">
        <v>14</v>
      </c>
      <c r="B140" s="16"/>
      <c r="C140" s="16"/>
      <c r="D140" s="33">
        <v>100</v>
      </c>
      <c r="E140" s="33"/>
      <c r="F140" s="33"/>
      <c r="G140" s="16" t="s">
        <v>11</v>
      </c>
      <c r="H140" s="16" t="s">
        <v>11</v>
      </c>
      <c r="I140" s="16" t="s">
        <v>11</v>
      </c>
      <c r="J140" s="16" t="s">
        <v>11</v>
      </c>
      <c r="K140" s="16" t="s">
        <v>11</v>
      </c>
    </row>
    <row r="141" spans="1:11" ht="75" customHeight="1" x14ac:dyDescent="0.35">
      <c r="A141" s="2" t="s">
        <v>27</v>
      </c>
      <c r="B141" s="34" t="s">
        <v>42</v>
      </c>
      <c r="C141" s="37" t="s">
        <v>28</v>
      </c>
      <c r="D141" s="3">
        <f t="shared" ref="D141:F141" si="76">D144-D142</f>
        <v>575</v>
      </c>
      <c r="E141" s="3">
        <f t="shared" si="76"/>
        <v>537.5</v>
      </c>
      <c r="F141" s="3">
        <f t="shared" si="76"/>
        <v>506.67</v>
      </c>
      <c r="G141" s="16" t="s">
        <v>11</v>
      </c>
      <c r="H141" s="16" t="s">
        <v>11</v>
      </c>
      <c r="I141" s="4">
        <f>ROUND((D141+E141+F141)/3,2)</f>
        <v>539.72</v>
      </c>
      <c r="J141" s="16" t="s">
        <v>11</v>
      </c>
      <c r="K141" s="26">
        <f t="shared" ref="K141" si="77">K144-K142</f>
        <v>53972.5</v>
      </c>
    </row>
    <row r="142" spans="1:11" ht="75" customHeight="1" x14ac:dyDescent="0.35">
      <c r="A142" s="2" t="s">
        <v>8</v>
      </c>
      <c r="B142" s="35"/>
      <c r="C142" s="38"/>
      <c r="D142" s="25">
        <f t="shared" ref="D142:F142" si="78">ROUND(D144*D143/(100%+D143),2)</f>
        <v>115</v>
      </c>
      <c r="E142" s="25">
        <f t="shared" si="78"/>
        <v>107.5</v>
      </c>
      <c r="F142" s="25">
        <f t="shared" si="78"/>
        <v>101.33</v>
      </c>
      <c r="G142" s="16" t="s">
        <v>11</v>
      </c>
      <c r="H142" s="16" t="s">
        <v>11</v>
      </c>
      <c r="I142" s="5">
        <f>I144-I141</f>
        <v>107.94999999999993</v>
      </c>
      <c r="J142" s="16" t="s">
        <v>11</v>
      </c>
      <c r="K142" s="25">
        <f>ROUND(K144*K143/(100%+K143),2)</f>
        <v>10794.5</v>
      </c>
    </row>
    <row r="143" spans="1:11" ht="75" customHeight="1" x14ac:dyDescent="0.35">
      <c r="A143" s="2" t="s">
        <v>10</v>
      </c>
      <c r="B143" s="35"/>
      <c r="C143" s="38"/>
      <c r="D143" s="16">
        <v>0.2</v>
      </c>
      <c r="E143" s="16">
        <v>0.2</v>
      </c>
      <c r="F143" s="32">
        <v>0.2</v>
      </c>
      <c r="G143" s="16" t="s">
        <v>11</v>
      </c>
      <c r="H143" s="16" t="s">
        <v>11</v>
      </c>
      <c r="I143" s="16" t="s">
        <v>11</v>
      </c>
      <c r="J143" s="16" t="s">
        <v>11</v>
      </c>
      <c r="K143" s="20">
        <v>0.2</v>
      </c>
    </row>
    <row r="144" spans="1:11" ht="75" customHeight="1" x14ac:dyDescent="0.35">
      <c r="A144" s="2" t="s">
        <v>26</v>
      </c>
      <c r="B144" s="36"/>
      <c r="C144" s="39"/>
      <c r="D144" s="21">
        <v>690</v>
      </c>
      <c r="E144" s="21">
        <v>645</v>
      </c>
      <c r="F144" s="21">
        <v>608</v>
      </c>
      <c r="G144" s="7">
        <f>_xlfn.STDEV.S(D144,E144,F144)/I144*100</f>
        <v>6.3404185994760889</v>
      </c>
      <c r="H144" s="27">
        <f>(MAX(D144:F144)*100/MIN(D144:F144))-100</f>
        <v>13.486842105263165</v>
      </c>
      <c r="I144" s="5">
        <f>ROUND((D144+E144+F144)/3,2)</f>
        <v>647.66999999999996</v>
      </c>
      <c r="J144" s="19">
        <v>1</v>
      </c>
      <c r="K144" s="5">
        <f>ROUND(I144*D145*J144,2)</f>
        <v>64767</v>
      </c>
    </row>
    <row r="145" spans="1:11" x14ac:dyDescent="0.35">
      <c r="A145" s="2" t="s">
        <v>14</v>
      </c>
      <c r="B145" s="16"/>
      <c r="C145" s="16"/>
      <c r="D145" s="33">
        <v>100</v>
      </c>
      <c r="E145" s="33"/>
      <c r="F145" s="33"/>
      <c r="G145" s="16" t="s">
        <v>11</v>
      </c>
      <c r="H145" s="16" t="s">
        <v>11</v>
      </c>
      <c r="I145" s="16" t="s">
        <v>11</v>
      </c>
      <c r="J145" s="16" t="s">
        <v>11</v>
      </c>
      <c r="K145" s="16" t="s">
        <v>11</v>
      </c>
    </row>
    <row r="146" spans="1:11" ht="75" customHeight="1" x14ac:dyDescent="0.35">
      <c r="A146" s="2" t="s">
        <v>27</v>
      </c>
      <c r="B146" s="34" t="s">
        <v>42</v>
      </c>
      <c r="C146" s="37" t="s">
        <v>28</v>
      </c>
      <c r="D146" s="3">
        <f t="shared" ref="D146:F146" si="79">D149-D147</f>
        <v>653.33000000000004</v>
      </c>
      <c r="E146" s="3">
        <f t="shared" si="79"/>
        <v>625</v>
      </c>
      <c r="F146" s="3">
        <f t="shared" si="79"/>
        <v>600</v>
      </c>
      <c r="G146" s="16" t="s">
        <v>11</v>
      </c>
      <c r="H146" s="16" t="s">
        <v>11</v>
      </c>
      <c r="I146" s="4">
        <f>ROUND((D146+E146+F146)/3,2)</f>
        <v>626.11</v>
      </c>
      <c r="J146" s="16" t="s">
        <v>11</v>
      </c>
      <c r="K146" s="26">
        <f t="shared" ref="K146" si="80">K149-K147</f>
        <v>62610.83</v>
      </c>
    </row>
    <row r="147" spans="1:11" ht="75" customHeight="1" x14ac:dyDescent="0.35">
      <c r="A147" s="2" t="s">
        <v>8</v>
      </c>
      <c r="B147" s="35"/>
      <c r="C147" s="38"/>
      <c r="D147" s="25">
        <f t="shared" ref="D147:F147" si="81">ROUND(D149*D148/(100%+D148),2)</f>
        <v>130.66999999999999</v>
      </c>
      <c r="E147" s="25">
        <f t="shared" si="81"/>
        <v>125</v>
      </c>
      <c r="F147" s="25">
        <f t="shared" si="81"/>
        <v>120</v>
      </c>
      <c r="G147" s="16" t="s">
        <v>11</v>
      </c>
      <c r="H147" s="16" t="s">
        <v>11</v>
      </c>
      <c r="I147" s="5">
        <f>I149-I146</f>
        <v>125.22000000000003</v>
      </c>
      <c r="J147" s="16" t="s">
        <v>11</v>
      </c>
      <c r="K147" s="25">
        <f>ROUND(K149*K148/(100%+K148),2)</f>
        <v>12522.17</v>
      </c>
    </row>
    <row r="148" spans="1:11" ht="75" customHeight="1" x14ac:dyDescent="0.35">
      <c r="A148" s="2" t="s">
        <v>10</v>
      </c>
      <c r="B148" s="35"/>
      <c r="C148" s="38"/>
      <c r="D148" s="16">
        <v>0.2</v>
      </c>
      <c r="E148" s="16">
        <v>0.2</v>
      </c>
      <c r="F148" s="32">
        <v>0.2</v>
      </c>
      <c r="G148" s="16" t="s">
        <v>11</v>
      </c>
      <c r="H148" s="16" t="s">
        <v>11</v>
      </c>
      <c r="I148" s="16" t="s">
        <v>11</v>
      </c>
      <c r="J148" s="16" t="s">
        <v>11</v>
      </c>
      <c r="K148" s="20">
        <v>0.2</v>
      </c>
    </row>
    <row r="149" spans="1:11" ht="75" customHeight="1" x14ac:dyDescent="0.35">
      <c r="A149" s="2" t="s">
        <v>26</v>
      </c>
      <c r="B149" s="36"/>
      <c r="C149" s="39"/>
      <c r="D149" s="21">
        <v>784</v>
      </c>
      <c r="E149" s="21">
        <v>750</v>
      </c>
      <c r="F149" s="28">
        <v>720</v>
      </c>
      <c r="G149" s="7">
        <f>_xlfn.STDEV.S(D149,E149,F149)/I149*100</f>
        <v>4.2618857966620354</v>
      </c>
      <c r="H149" s="27">
        <f>(MAX(D149:F149)*100/MIN(D149:F149))-100</f>
        <v>8.8888888888888857</v>
      </c>
      <c r="I149" s="5">
        <f>ROUND((D149+E149+F149)/3,2)</f>
        <v>751.33</v>
      </c>
      <c r="J149" s="19">
        <v>1</v>
      </c>
      <c r="K149" s="5">
        <f>ROUND(I149*D150*J149,2)</f>
        <v>75133</v>
      </c>
    </row>
    <row r="150" spans="1:11" x14ac:dyDescent="0.35">
      <c r="A150" s="2" t="s">
        <v>14</v>
      </c>
      <c r="B150" s="16"/>
      <c r="C150" s="16"/>
      <c r="D150" s="33">
        <v>100</v>
      </c>
      <c r="E150" s="33"/>
      <c r="F150" s="33"/>
      <c r="G150" s="16" t="s">
        <v>11</v>
      </c>
      <c r="H150" s="16" t="s">
        <v>11</v>
      </c>
      <c r="I150" s="16" t="s">
        <v>11</v>
      </c>
      <c r="J150" s="16" t="s">
        <v>11</v>
      </c>
      <c r="K150" s="16" t="s">
        <v>11</v>
      </c>
    </row>
    <row r="151" spans="1:11" ht="75" customHeight="1" x14ac:dyDescent="0.35">
      <c r="A151" s="2" t="s">
        <v>27</v>
      </c>
      <c r="B151" s="34" t="s">
        <v>42</v>
      </c>
      <c r="C151" s="37" t="s">
        <v>28</v>
      </c>
      <c r="D151" s="3">
        <f t="shared" ref="D151:F151" si="82">D154-D152</f>
        <v>558.33000000000004</v>
      </c>
      <c r="E151" s="3">
        <f t="shared" si="82"/>
        <v>508.33</v>
      </c>
      <c r="F151" s="3">
        <f t="shared" si="82"/>
        <v>487.5</v>
      </c>
      <c r="G151" s="16" t="s">
        <v>11</v>
      </c>
      <c r="H151" s="16" t="s">
        <v>11</v>
      </c>
      <c r="I151" s="4">
        <f>ROUND((D151+E151+F151)/3,2)</f>
        <v>518.04999999999995</v>
      </c>
      <c r="J151" s="16" t="s">
        <v>11</v>
      </c>
      <c r="K151" s="26">
        <f t="shared" ref="K151" si="83">K154-K152</f>
        <v>51805.83</v>
      </c>
    </row>
    <row r="152" spans="1:11" ht="75" customHeight="1" x14ac:dyDescent="0.35">
      <c r="A152" s="2" t="s">
        <v>8</v>
      </c>
      <c r="B152" s="35"/>
      <c r="C152" s="38"/>
      <c r="D152" s="25">
        <f t="shared" ref="D152:F152" si="84">ROUND(D154*D153/(100%+D153),2)</f>
        <v>111.67</v>
      </c>
      <c r="E152" s="25">
        <f t="shared" si="84"/>
        <v>101.67</v>
      </c>
      <c r="F152" s="25">
        <f t="shared" si="84"/>
        <v>97.5</v>
      </c>
      <c r="G152" s="16" t="s">
        <v>11</v>
      </c>
      <c r="H152" s="16" t="s">
        <v>11</v>
      </c>
      <c r="I152" s="5">
        <f>I154-I151</f>
        <v>103.62</v>
      </c>
      <c r="J152" s="16" t="s">
        <v>11</v>
      </c>
      <c r="K152" s="25">
        <f>ROUND(K154*K153/(100%+K153),2)</f>
        <v>10361.17</v>
      </c>
    </row>
    <row r="153" spans="1:11" ht="75" customHeight="1" x14ac:dyDescent="0.35">
      <c r="A153" s="2" t="s">
        <v>10</v>
      </c>
      <c r="B153" s="35"/>
      <c r="C153" s="38"/>
      <c r="D153" s="16">
        <v>0.2</v>
      </c>
      <c r="E153" s="16">
        <v>0.2</v>
      </c>
      <c r="F153" s="32">
        <v>0.2</v>
      </c>
      <c r="G153" s="16" t="s">
        <v>11</v>
      </c>
      <c r="H153" s="16" t="s">
        <v>11</v>
      </c>
      <c r="I153" s="16" t="s">
        <v>11</v>
      </c>
      <c r="J153" s="16" t="s">
        <v>11</v>
      </c>
      <c r="K153" s="20">
        <v>0.2</v>
      </c>
    </row>
    <row r="154" spans="1:11" ht="75" customHeight="1" x14ac:dyDescent="0.35">
      <c r="A154" s="2" t="s">
        <v>26</v>
      </c>
      <c r="B154" s="36"/>
      <c r="C154" s="39"/>
      <c r="D154" s="21">
        <v>670</v>
      </c>
      <c r="E154" s="21">
        <v>610</v>
      </c>
      <c r="F154" s="21">
        <v>585</v>
      </c>
      <c r="G154" s="7">
        <f>_xlfn.STDEV.S(D154,E154,F154)/I154*100</f>
        <v>7.0269555777615986</v>
      </c>
      <c r="H154" s="15">
        <f>(MAX(D154:F154)*100/MIN(D154:F154))-100</f>
        <v>14.529914529914535</v>
      </c>
      <c r="I154" s="5">
        <f>ROUND((D154+E154+F154)/3,2)</f>
        <v>621.66999999999996</v>
      </c>
      <c r="J154" s="19">
        <v>1</v>
      </c>
      <c r="K154" s="5">
        <f>ROUND(I154*D155*J154,2)</f>
        <v>62167</v>
      </c>
    </row>
    <row r="155" spans="1:11" x14ac:dyDescent="0.35">
      <c r="A155" s="2" t="s">
        <v>14</v>
      </c>
      <c r="B155" s="16"/>
      <c r="C155" s="16"/>
      <c r="D155" s="33">
        <v>100</v>
      </c>
      <c r="E155" s="33"/>
      <c r="F155" s="33"/>
      <c r="G155" s="16" t="s">
        <v>11</v>
      </c>
      <c r="H155" s="16" t="s">
        <v>11</v>
      </c>
      <c r="I155" s="16" t="s">
        <v>11</v>
      </c>
      <c r="J155" s="16" t="s">
        <v>11</v>
      </c>
      <c r="K155" s="16" t="s">
        <v>11</v>
      </c>
    </row>
    <row r="156" spans="1:11" ht="75" customHeight="1" x14ac:dyDescent="0.35">
      <c r="A156" s="2" t="s">
        <v>27</v>
      </c>
      <c r="B156" s="34" t="s">
        <v>42</v>
      </c>
      <c r="C156" s="37" t="s">
        <v>28</v>
      </c>
      <c r="D156" s="3">
        <f t="shared" ref="D156:F156" si="85">D159-D157</f>
        <v>608.33000000000004</v>
      </c>
      <c r="E156" s="3">
        <f t="shared" si="85"/>
        <v>575</v>
      </c>
      <c r="F156" s="3">
        <f t="shared" si="85"/>
        <v>550</v>
      </c>
      <c r="G156" s="16" t="s">
        <v>11</v>
      </c>
      <c r="H156" s="16" t="s">
        <v>11</v>
      </c>
      <c r="I156" s="4">
        <f>ROUND((D156+E156+F156)/3,2)</f>
        <v>577.78</v>
      </c>
      <c r="J156" s="16" t="s">
        <v>11</v>
      </c>
      <c r="K156" s="26">
        <f t="shared" ref="K156" si="86">K159-K157</f>
        <v>57777.5</v>
      </c>
    </row>
    <row r="157" spans="1:11" ht="75" customHeight="1" x14ac:dyDescent="0.35">
      <c r="A157" s="2" t="s">
        <v>8</v>
      </c>
      <c r="B157" s="35"/>
      <c r="C157" s="38"/>
      <c r="D157" s="25">
        <f t="shared" ref="D157:F157" si="87">ROUND(D159*D158/(100%+D158),2)</f>
        <v>121.67</v>
      </c>
      <c r="E157" s="25">
        <f t="shared" si="87"/>
        <v>115</v>
      </c>
      <c r="F157" s="25">
        <f t="shared" si="87"/>
        <v>110</v>
      </c>
      <c r="G157" s="16" t="s">
        <v>11</v>
      </c>
      <c r="H157" s="16" t="s">
        <v>11</v>
      </c>
      <c r="I157" s="5">
        <f>I159-I156</f>
        <v>115.55000000000007</v>
      </c>
      <c r="J157" s="16" t="s">
        <v>11</v>
      </c>
      <c r="K157" s="25">
        <f>ROUND(K159*K158/(100%+K158),2)</f>
        <v>11555.5</v>
      </c>
    </row>
    <row r="158" spans="1:11" ht="75" customHeight="1" x14ac:dyDescent="0.35">
      <c r="A158" s="2" t="s">
        <v>10</v>
      </c>
      <c r="B158" s="35"/>
      <c r="C158" s="38"/>
      <c r="D158" s="16">
        <v>0.2</v>
      </c>
      <c r="E158" s="16">
        <v>0.2</v>
      </c>
      <c r="F158" s="32">
        <v>0.2</v>
      </c>
      <c r="G158" s="16" t="s">
        <v>11</v>
      </c>
      <c r="H158" s="16" t="s">
        <v>11</v>
      </c>
      <c r="I158" s="16" t="s">
        <v>11</v>
      </c>
      <c r="J158" s="16" t="s">
        <v>11</v>
      </c>
      <c r="K158" s="20">
        <v>0.2</v>
      </c>
    </row>
    <row r="159" spans="1:11" ht="75" customHeight="1" x14ac:dyDescent="0.35">
      <c r="A159" s="2" t="s">
        <v>26</v>
      </c>
      <c r="B159" s="36"/>
      <c r="C159" s="39"/>
      <c r="D159" s="21">
        <v>730</v>
      </c>
      <c r="E159" s="21">
        <v>690</v>
      </c>
      <c r="F159" s="21">
        <v>660</v>
      </c>
      <c r="G159" s="7">
        <f>_xlfn.STDEV.S(D159,E159,F159)/I159*100</f>
        <v>5.0652425025373864</v>
      </c>
      <c r="H159" s="15">
        <f>(MAX(D159:F159)*100/MIN(D159:F159))-100</f>
        <v>10.606060606060609</v>
      </c>
      <c r="I159" s="5">
        <f>ROUND((D159+E159+F159)/3,2)</f>
        <v>693.33</v>
      </c>
      <c r="J159" s="19">
        <v>1</v>
      </c>
      <c r="K159" s="5">
        <f>ROUND(I159*D160*J159,2)</f>
        <v>69333</v>
      </c>
    </row>
    <row r="160" spans="1:11" x14ac:dyDescent="0.35">
      <c r="A160" s="2" t="s">
        <v>14</v>
      </c>
      <c r="B160" s="16"/>
      <c r="C160" s="16"/>
      <c r="D160" s="33">
        <v>100</v>
      </c>
      <c r="E160" s="33"/>
      <c r="F160" s="33"/>
      <c r="G160" s="16" t="s">
        <v>11</v>
      </c>
      <c r="H160" s="16" t="s">
        <v>11</v>
      </c>
      <c r="I160" s="16" t="s">
        <v>11</v>
      </c>
      <c r="J160" s="16" t="s">
        <v>11</v>
      </c>
      <c r="K160" s="16" t="s">
        <v>11</v>
      </c>
    </row>
    <row r="161" spans="1:11" ht="75" customHeight="1" x14ac:dyDescent="0.35">
      <c r="A161" s="2" t="s">
        <v>27</v>
      </c>
      <c r="B161" s="34" t="s">
        <v>42</v>
      </c>
      <c r="C161" s="37" t="s">
        <v>28</v>
      </c>
      <c r="D161" s="3">
        <f>D164-D162</f>
        <v>741.67</v>
      </c>
      <c r="E161" s="3">
        <f t="shared" ref="E161:F161" si="88">E164-E162</f>
        <v>683.33</v>
      </c>
      <c r="F161" s="3">
        <f t="shared" si="88"/>
        <v>641.66999999999996</v>
      </c>
      <c r="G161" s="16" t="s">
        <v>11</v>
      </c>
      <c r="H161" s="16" t="s">
        <v>11</v>
      </c>
      <c r="I161" s="4">
        <f>ROUND((D161+E161+F161)/3,2)</f>
        <v>688.89</v>
      </c>
      <c r="J161" s="16" t="s">
        <v>11</v>
      </c>
      <c r="K161" s="26">
        <f t="shared" ref="K161" si="89">K164-K162</f>
        <v>68889.17</v>
      </c>
    </row>
    <row r="162" spans="1:11" ht="75" customHeight="1" x14ac:dyDescent="0.35">
      <c r="A162" s="2" t="s">
        <v>8</v>
      </c>
      <c r="B162" s="35"/>
      <c r="C162" s="38"/>
      <c r="D162" s="25">
        <f t="shared" ref="D162:F162" si="90">ROUND(D164*D163/(100%+D163),2)</f>
        <v>148.33000000000001</v>
      </c>
      <c r="E162" s="25">
        <f t="shared" si="90"/>
        <v>136.66999999999999</v>
      </c>
      <c r="F162" s="25">
        <f t="shared" si="90"/>
        <v>128.33000000000001</v>
      </c>
      <c r="G162" s="16" t="s">
        <v>11</v>
      </c>
      <c r="H162" s="16" t="s">
        <v>11</v>
      </c>
      <c r="I162" s="5">
        <f>I164-I161</f>
        <v>137.77999999999997</v>
      </c>
      <c r="J162" s="16" t="s">
        <v>11</v>
      </c>
      <c r="K162" s="25">
        <f>ROUND(K164*K163/(100%+K163),2)</f>
        <v>13777.83</v>
      </c>
    </row>
    <row r="163" spans="1:11" ht="75" customHeight="1" x14ac:dyDescent="0.35">
      <c r="A163" s="2" t="s">
        <v>10</v>
      </c>
      <c r="B163" s="35"/>
      <c r="C163" s="38"/>
      <c r="D163" s="16">
        <v>0.2</v>
      </c>
      <c r="E163" s="16">
        <v>0.2</v>
      </c>
      <c r="F163" s="32">
        <v>0.2</v>
      </c>
      <c r="G163" s="16" t="s">
        <v>11</v>
      </c>
      <c r="H163" s="16" t="s">
        <v>11</v>
      </c>
      <c r="I163" s="16" t="s">
        <v>11</v>
      </c>
      <c r="J163" s="16" t="s">
        <v>11</v>
      </c>
      <c r="K163" s="20">
        <v>0.2</v>
      </c>
    </row>
    <row r="164" spans="1:11" ht="75" customHeight="1" x14ac:dyDescent="0.35">
      <c r="A164" s="2" t="s">
        <v>26</v>
      </c>
      <c r="B164" s="36"/>
      <c r="C164" s="39"/>
      <c r="D164" s="21">
        <v>890</v>
      </c>
      <c r="E164" s="21">
        <v>820</v>
      </c>
      <c r="F164" s="28">
        <v>770</v>
      </c>
      <c r="G164" s="7">
        <f>_xlfn.STDEV.S(D164,E164,F164)/I164*100</f>
        <v>7.2915598404946449</v>
      </c>
      <c r="H164" s="27">
        <f>(MAX(D164:F164)*100/MIN(D164:F164))-100</f>
        <v>15.584415584415581</v>
      </c>
      <c r="I164" s="5">
        <f>ROUND((D164+E164+F164)/3,2)</f>
        <v>826.67</v>
      </c>
      <c r="J164" s="19">
        <v>1</v>
      </c>
      <c r="K164" s="5">
        <f>ROUND(I164*D165*J164,2)</f>
        <v>82667</v>
      </c>
    </row>
    <row r="165" spans="1:11" x14ac:dyDescent="0.35">
      <c r="A165" s="2" t="s">
        <v>14</v>
      </c>
      <c r="B165" s="16"/>
      <c r="C165" s="16"/>
      <c r="D165" s="33">
        <v>100</v>
      </c>
      <c r="E165" s="33"/>
      <c r="F165" s="33"/>
      <c r="G165" s="16" t="s">
        <v>11</v>
      </c>
      <c r="H165" s="16" t="s">
        <v>11</v>
      </c>
      <c r="I165" s="16" t="s">
        <v>11</v>
      </c>
      <c r="J165" s="16" t="s">
        <v>11</v>
      </c>
      <c r="K165" s="16" t="s">
        <v>11</v>
      </c>
    </row>
    <row r="166" spans="1:11" ht="75" customHeight="1" x14ac:dyDescent="0.35">
      <c r="A166" s="2" t="s">
        <v>27</v>
      </c>
      <c r="B166" s="34" t="s">
        <v>42</v>
      </c>
      <c r="C166" s="37" t="s">
        <v>28</v>
      </c>
      <c r="D166" s="3">
        <f t="shared" ref="D166:F166" si="91">D169-D167</f>
        <v>725</v>
      </c>
      <c r="E166" s="3">
        <f t="shared" si="91"/>
        <v>633.33000000000004</v>
      </c>
      <c r="F166" s="3">
        <f t="shared" si="91"/>
        <v>612.5</v>
      </c>
      <c r="G166" s="16" t="s">
        <v>11</v>
      </c>
      <c r="H166" s="16" t="s">
        <v>11</v>
      </c>
      <c r="I166" s="4">
        <f>ROUND((D166+E166+F166)/3,2)</f>
        <v>656.94</v>
      </c>
      <c r="J166" s="16" t="s">
        <v>11</v>
      </c>
      <c r="K166" s="26">
        <f t="shared" ref="K166" si="92">K169-K167</f>
        <v>65694.17</v>
      </c>
    </row>
    <row r="167" spans="1:11" ht="75" customHeight="1" x14ac:dyDescent="0.35">
      <c r="A167" s="2" t="s">
        <v>8</v>
      </c>
      <c r="B167" s="35"/>
      <c r="C167" s="38"/>
      <c r="D167" s="25">
        <f t="shared" ref="D167:F167" si="93">ROUND(D169*D168/(100%+D168),2)</f>
        <v>145</v>
      </c>
      <c r="E167" s="25">
        <f t="shared" si="93"/>
        <v>126.67</v>
      </c>
      <c r="F167" s="25">
        <f t="shared" si="93"/>
        <v>122.5</v>
      </c>
      <c r="G167" s="16" t="s">
        <v>11</v>
      </c>
      <c r="H167" s="16" t="s">
        <v>11</v>
      </c>
      <c r="I167" s="5">
        <f>I169-I166</f>
        <v>131.38999999999999</v>
      </c>
      <c r="J167" s="16" t="s">
        <v>11</v>
      </c>
      <c r="K167" s="25">
        <f>ROUND(K169*K168/(100%+K168),2)</f>
        <v>13138.83</v>
      </c>
    </row>
    <row r="168" spans="1:11" ht="75" customHeight="1" x14ac:dyDescent="0.35">
      <c r="A168" s="2" t="s">
        <v>10</v>
      </c>
      <c r="B168" s="35"/>
      <c r="C168" s="38"/>
      <c r="D168" s="16">
        <v>0.2</v>
      </c>
      <c r="E168" s="16">
        <v>0.2</v>
      </c>
      <c r="F168" s="32">
        <v>0.2</v>
      </c>
      <c r="G168" s="16" t="s">
        <v>11</v>
      </c>
      <c r="H168" s="16" t="s">
        <v>11</v>
      </c>
      <c r="I168" s="16" t="s">
        <v>11</v>
      </c>
      <c r="J168" s="16" t="s">
        <v>11</v>
      </c>
      <c r="K168" s="20">
        <v>0.2</v>
      </c>
    </row>
    <row r="169" spans="1:11" ht="75" customHeight="1" x14ac:dyDescent="0.35">
      <c r="A169" s="2" t="s">
        <v>26</v>
      </c>
      <c r="B169" s="36"/>
      <c r="C169" s="39"/>
      <c r="D169" s="21">
        <v>870</v>
      </c>
      <c r="E169" s="21">
        <v>760</v>
      </c>
      <c r="F169" s="21">
        <v>735</v>
      </c>
      <c r="G169" s="7">
        <f>_xlfn.STDEV.S(D169,E169,F169)/I169*100</f>
        <v>9.110593036932606</v>
      </c>
      <c r="H169" s="15">
        <f>(MAX(D169:F169)*100/MIN(D169:F169))-100</f>
        <v>18.367346938775512</v>
      </c>
      <c r="I169" s="5">
        <f>ROUND((D169+E169+F169)/3,2)</f>
        <v>788.33</v>
      </c>
      <c r="J169" s="19">
        <v>1</v>
      </c>
      <c r="K169" s="5">
        <f>ROUND(I169*D170*J169,2)</f>
        <v>78833</v>
      </c>
    </row>
    <row r="170" spans="1:11" x14ac:dyDescent="0.35">
      <c r="A170" s="2" t="s">
        <v>14</v>
      </c>
      <c r="B170" s="16"/>
      <c r="C170" s="16"/>
      <c r="D170" s="33">
        <v>100</v>
      </c>
      <c r="E170" s="33"/>
      <c r="F170" s="33"/>
      <c r="G170" s="16" t="s">
        <v>11</v>
      </c>
      <c r="H170" s="16" t="s">
        <v>11</v>
      </c>
      <c r="I170" s="16" t="s">
        <v>11</v>
      </c>
      <c r="J170" s="16" t="s">
        <v>11</v>
      </c>
      <c r="K170" s="16" t="s">
        <v>11</v>
      </c>
    </row>
    <row r="171" spans="1:11" ht="75" customHeight="1" x14ac:dyDescent="0.35">
      <c r="A171" s="2" t="s">
        <v>27</v>
      </c>
      <c r="B171" s="34" t="s">
        <v>43</v>
      </c>
      <c r="C171" s="37" t="s">
        <v>28</v>
      </c>
      <c r="D171" s="3">
        <f t="shared" ref="D171:F171" si="94">D174-D172</f>
        <v>516.66999999999996</v>
      </c>
      <c r="E171" s="3">
        <f t="shared" si="94"/>
        <v>495.83</v>
      </c>
      <c r="F171" s="3">
        <f t="shared" si="94"/>
        <v>458.33</v>
      </c>
      <c r="G171" s="16" t="s">
        <v>11</v>
      </c>
      <c r="H171" s="16" t="s">
        <v>11</v>
      </c>
      <c r="I171" s="4">
        <f>ROUND((D171+E171+F171)/3,2)</f>
        <v>490.28</v>
      </c>
      <c r="J171" s="16" t="s">
        <v>11</v>
      </c>
      <c r="K171" s="26">
        <f t="shared" ref="K171" si="95">K174-K172</f>
        <v>122568.75</v>
      </c>
    </row>
    <row r="172" spans="1:11" ht="75" customHeight="1" x14ac:dyDescent="0.35">
      <c r="A172" s="2" t="s">
        <v>8</v>
      </c>
      <c r="B172" s="35"/>
      <c r="C172" s="38"/>
      <c r="D172" s="25">
        <f t="shared" ref="D172:F172" si="96">ROUND(D174*D173/(100%+D173),2)</f>
        <v>103.33</v>
      </c>
      <c r="E172" s="25">
        <f t="shared" si="96"/>
        <v>99.17</v>
      </c>
      <c r="F172" s="25">
        <f t="shared" si="96"/>
        <v>91.67</v>
      </c>
      <c r="G172" s="16" t="s">
        <v>11</v>
      </c>
      <c r="H172" s="16" t="s">
        <v>11</v>
      </c>
      <c r="I172" s="5">
        <f>I174-I171</f>
        <v>98.050000000000068</v>
      </c>
      <c r="J172" s="16" t="s">
        <v>11</v>
      </c>
      <c r="K172" s="25">
        <f>ROUND(K174*K173/(100%+K173),2)</f>
        <v>24513.75</v>
      </c>
    </row>
    <row r="173" spans="1:11" ht="75" customHeight="1" x14ac:dyDescent="0.35">
      <c r="A173" s="2" t="s">
        <v>10</v>
      </c>
      <c r="B173" s="35"/>
      <c r="C173" s="38"/>
      <c r="D173" s="16">
        <v>0.2</v>
      </c>
      <c r="E173" s="16">
        <v>0.2</v>
      </c>
      <c r="F173" s="32">
        <v>0.2</v>
      </c>
      <c r="G173" s="16" t="s">
        <v>11</v>
      </c>
      <c r="H173" s="16" t="s">
        <v>11</v>
      </c>
      <c r="I173" s="16" t="s">
        <v>11</v>
      </c>
      <c r="J173" s="16" t="s">
        <v>11</v>
      </c>
      <c r="K173" s="20">
        <v>0.2</v>
      </c>
    </row>
    <row r="174" spans="1:11" ht="75" customHeight="1" x14ac:dyDescent="0.35">
      <c r="A174" s="2" t="s">
        <v>26</v>
      </c>
      <c r="B174" s="36"/>
      <c r="C174" s="39"/>
      <c r="D174" s="21">
        <v>620</v>
      </c>
      <c r="E174" s="21">
        <v>595</v>
      </c>
      <c r="F174" s="21">
        <v>550</v>
      </c>
      <c r="G174" s="7">
        <f>_xlfn.STDEV.S(D174,E174,F174)/I174*100</f>
        <v>6.0294383123396624</v>
      </c>
      <c r="H174" s="15">
        <f>(MAX(D174:F174)*100/MIN(D174:F174))-100</f>
        <v>12.727272727272734</v>
      </c>
      <c r="I174" s="5">
        <f>ROUND((D174+E174+F174)/3,2)</f>
        <v>588.33000000000004</v>
      </c>
      <c r="J174" s="19">
        <v>1</v>
      </c>
      <c r="K174" s="5">
        <f>ROUND(I174*D175*J174,2)</f>
        <v>147082.5</v>
      </c>
    </row>
    <row r="175" spans="1:11" x14ac:dyDescent="0.35">
      <c r="A175" s="2" t="s">
        <v>14</v>
      </c>
      <c r="B175" s="16"/>
      <c r="C175" s="16"/>
      <c r="D175" s="33">
        <v>250</v>
      </c>
      <c r="E175" s="33"/>
      <c r="F175" s="33"/>
      <c r="G175" s="16" t="s">
        <v>11</v>
      </c>
      <c r="H175" s="16" t="s">
        <v>11</v>
      </c>
      <c r="I175" s="16" t="s">
        <v>11</v>
      </c>
      <c r="J175" s="16" t="s">
        <v>11</v>
      </c>
      <c r="K175" s="16" t="s">
        <v>11</v>
      </c>
    </row>
    <row r="176" spans="1:11" ht="75" customHeight="1" x14ac:dyDescent="0.35">
      <c r="A176" s="2" t="s">
        <v>27</v>
      </c>
      <c r="B176" s="34" t="s">
        <v>44</v>
      </c>
      <c r="C176" s="37" t="s">
        <v>28</v>
      </c>
      <c r="D176" s="3">
        <f t="shared" ref="D176:F176" si="97">D179-D177</f>
        <v>2016.67</v>
      </c>
      <c r="E176" s="3">
        <f t="shared" si="97"/>
        <v>1950</v>
      </c>
      <c r="F176" s="3">
        <f t="shared" si="97"/>
        <v>1816.67</v>
      </c>
      <c r="G176" s="16" t="s">
        <v>11</v>
      </c>
      <c r="H176" s="16" t="s">
        <v>11</v>
      </c>
      <c r="I176" s="4">
        <f>ROUND((D176+E176+F176)/3,2)</f>
        <v>1927.78</v>
      </c>
      <c r="J176" s="16" t="s">
        <v>11</v>
      </c>
      <c r="K176" s="26">
        <f t="shared" ref="K176" si="98">K179-K177</f>
        <v>481943.75</v>
      </c>
    </row>
    <row r="177" spans="1:11" ht="75" customHeight="1" x14ac:dyDescent="0.35">
      <c r="A177" s="2" t="s">
        <v>8</v>
      </c>
      <c r="B177" s="35"/>
      <c r="C177" s="38"/>
      <c r="D177" s="25">
        <f t="shared" ref="D177:F177" si="99">ROUND(D179*D178/(100%+D178),2)</f>
        <v>403.33</v>
      </c>
      <c r="E177" s="25">
        <f t="shared" si="99"/>
        <v>390</v>
      </c>
      <c r="F177" s="25">
        <f t="shared" si="99"/>
        <v>363.33</v>
      </c>
      <c r="G177" s="16" t="s">
        <v>11</v>
      </c>
      <c r="H177" s="16" t="s">
        <v>11</v>
      </c>
      <c r="I177" s="5">
        <f>I179-I176</f>
        <v>385.54999999999995</v>
      </c>
      <c r="J177" s="16" t="s">
        <v>11</v>
      </c>
      <c r="K177" s="25">
        <f>ROUND(K179*K178/(100%+K178),2)</f>
        <v>96388.75</v>
      </c>
    </row>
    <row r="178" spans="1:11" ht="75" customHeight="1" x14ac:dyDescent="0.35">
      <c r="A178" s="2" t="s">
        <v>10</v>
      </c>
      <c r="B178" s="35"/>
      <c r="C178" s="38"/>
      <c r="D178" s="16">
        <v>0.2</v>
      </c>
      <c r="E178" s="16">
        <v>0.2</v>
      </c>
      <c r="F178" s="32">
        <v>0.2</v>
      </c>
      <c r="G178" s="16" t="s">
        <v>11</v>
      </c>
      <c r="H178" s="16" t="s">
        <v>11</v>
      </c>
      <c r="I178" s="16" t="s">
        <v>11</v>
      </c>
      <c r="J178" s="16" t="s">
        <v>11</v>
      </c>
      <c r="K178" s="20">
        <v>0.2</v>
      </c>
    </row>
    <row r="179" spans="1:11" ht="75" customHeight="1" x14ac:dyDescent="0.35">
      <c r="A179" s="2" t="s">
        <v>26</v>
      </c>
      <c r="B179" s="36"/>
      <c r="C179" s="39"/>
      <c r="D179" s="21">
        <v>2420</v>
      </c>
      <c r="E179" s="21">
        <v>2340</v>
      </c>
      <c r="F179" s="21">
        <v>2180</v>
      </c>
      <c r="G179" s="7">
        <f>_xlfn.STDEV.S(D179,E179,F179)/I179*100</f>
        <v>5.2825156174067569</v>
      </c>
      <c r="H179" s="15">
        <f>(MAX(D179:F179)*100/MIN(D179:F179))-100</f>
        <v>11.0091743119266</v>
      </c>
      <c r="I179" s="5">
        <f>ROUND((D179+E179+F179)/3,2)</f>
        <v>2313.33</v>
      </c>
      <c r="J179" s="19">
        <v>1</v>
      </c>
      <c r="K179" s="5">
        <f>ROUND(I179*D180*J179,2)</f>
        <v>578332.5</v>
      </c>
    </row>
    <row r="180" spans="1:11" x14ac:dyDescent="0.35">
      <c r="A180" s="2" t="s">
        <v>14</v>
      </c>
      <c r="B180" s="16"/>
      <c r="C180" s="16"/>
      <c r="D180" s="33">
        <v>250</v>
      </c>
      <c r="E180" s="33"/>
      <c r="F180" s="33"/>
      <c r="G180" s="16" t="s">
        <v>11</v>
      </c>
      <c r="H180" s="16" t="s">
        <v>11</v>
      </c>
      <c r="I180" s="16" t="s">
        <v>11</v>
      </c>
      <c r="J180" s="16" t="s">
        <v>11</v>
      </c>
      <c r="K180" s="16" t="s">
        <v>11</v>
      </c>
    </row>
    <row r="181" spans="1:11" ht="75" customHeight="1" x14ac:dyDescent="0.35">
      <c r="A181" s="2" t="s">
        <v>27</v>
      </c>
      <c r="B181" s="34" t="s">
        <v>45</v>
      </c>
      <c r="C181" s="37" t="s">
        <v>28</v>
      </c>
      <c r="D181" s="3">
        <f t="shared" ref="D181:F181" si="100">D184-D182</f>
        <v>87.5</v>
      </c>
      <c r="E181" s="3">
        <f t="shared" si="100"/>
        <v>83.33</v>
      </c>
      <c r="F181" s="3">
        <f t="shared" si="100"/>
        <v>79.17</v>
      </c>
      <c r="G181" s="16" t="s">
        <v>11</v>
      </c>
      <c r="H181" s="16" t="s">
        <v>11</v>
      </c>
      <c r="I181" s="4">
        <f>ROUND((D181+E181+F181)/3,2)</f>
        <v>83.33</v>
      </c>
      <c r="J181" s="16" t="s">
        <v>11</v>
      </c>
      <c r="K181" s="26">
        <f t="shared" ref="K181" si="101">K184-K182</f>
        <v>83333.33</v>
      </c>
    </row>
    <row r="182" spans="1:11" ht="75" customHeight="1" x14ac:dyDescent="0.35">
      <c r="A182" s="2" t="s">
        <v>8</v>
      </c>
      <c r="B182" s="35"/>
      <c r="C182" s="38"/>
      <c r="D182" s="25">
        <f t="shared" ref="D182:F182" si="102">ROUND(D184*D183/(100%+D183),2)</f>
        <v>17.5</v>
      </c>
      <c r="E182" s="25">
        <f t="shared" si="102"/>
        <v>16.670000000000002</v>
      </c>
      <c r="F182" s="25">
        <f t="shared" si="102"/>
        <v>15.83</v>
      </c>
      <c r="G182" s="16" t="s">
        <v>11</v>
      </c>
      <c r="H182" s="16" t="s">
        <v>11</v>
      </c>
      <c r="I182" s="5">
        <f>I184-I181</f>
        <v>16.670000000000002</v>
      </c>
      <c r="J182" s="16" t="s">
        <v>11</v>
      </c>
      <c r="K182" s="25">
        <f>ROUND(K184*K183/(100%+K183),2)</f>
        <v>16666.669999999998</v>
      </c>
    </row>
    <row r="183" spans="1:11" ht="75" customHeight="1" x14ac:dyDescent="0.35">
      <c r="A183" s="2" t="s">
        <v>10</v>
      </c>
      <c r="B183" s="35"/>
      <c r="C183" s="38"/>
      <c r="D183" s="16">
        <v>0.2</v>
      </c>
      <c r="E183" s="16">
        <v>0.2</v>
      </c>
      <c r="F183" s="32">
        <v>0.2</v>
      </c>
      <c r="G183" s="16" t="s">
        <v>11</v>
      </c>
      <c r="H183" s="16" t="s">
        <v>11</v>
      </c>
      <c r="I183" s="16" t="s">
        <v>11</v>
      </c>
      <c r="J183" s="16" t="s">
        <v>11</v>
      </c>
      <c r="K183" s="20">
        <v>0.2</v>
      </c>
    </row>
    <row r="184" spans="1:11" ht="75" customHeight="1" x14ac:dyDescent="0.35">
      <c r="A184" s="2" t="s">
        <v>26</v>
      </c>
      <c r="B184" s="36"/>
      <c r="C184" s="39"/>
      <c r="D184" s="21">
        <v>105</v>
      </c>
      <c r="E184" s="21">
        <v>100</v>
      </c>
      <c r="F184" s="28">
        <v>95</v>
      </c>
      <c r="G184" s="7">
        <f>_xlfn.STDEV.S(D184,E184,F184)/I184*100</f>
        <v>5</v>
      </c>
      <c r="H184" s="27">
        <f>(MAX(D184:F184)*100/MIN(D184:F184))-100</f>
        <v>10.526315789473685</v>
      </c>
      <c r="I184" s="5">
        <f>ROUND((D184+E184+F184)/3,2)</f>
        <v>100</v>
      </c>
      <c r="J184" s="19">
        <v>1</v>
      </c>
      <c r="K184" s="5">
        <f>ROUND(I184*D185*J184,2)</f>
        <v>100000</v>
      </c>
    </row>
    <row r="185" spans="1:11" x14ac:dyDescent="0.35">
      <c r="A185" s="2" t="s">
        <v>14</v>
      </c>
      <c r="B185" s="16"/>
      <c r="C185" s="16"/>
      <c r="D185" s="33">
        <v>1000</v>
      </c>
      <c r="E185" s="33"/>
      <c r="F185" s="33"/>
      <c r="G185" s="16" t="s">
        <v>11</v>
      </c>
      <c r="H185" s="16" t="s">
        <v>11</v>
      </c>
      <c r="I185" s="16" t="s">
        <v>11</v>
      </c>
      <c r="J185" s="16" t="s">
        <v>11</v>
      </c>
      <c r="K185" s="16" t="s">
        <v>11</v>
      </c>
    </row>
    <row r="186" spans="1:11" ht="75" customHeight="1" x14ac:dyDescent="0.35">
      <c r="A186" s="2" t="s">
        <v>27</v>
      </c>
      <c r="B186" s="34" t="s">
        <v>46</v>
      </c>
      <c r="C186" s="37" t="s">
        <v>28</v>
      </c>
      <c r="D186" s="3">
        <f t="shared" ref="D186:F186" si="103">D189-D187</f>
        <v>1125</v>
      </c>
      <c r="E186" s="3">
        <f t="shared" si="103"/>
        <v>1100</v>
      </c>
      <c r="F186" s="3">
        <f t="shared" si="103"/>
        <v>1045</v>
      </c>
      <c r="G186" s="16" t="s">
        <v>11</v>
      </c>
      <c r="H186" s="16" t="s">
        <v>11</v>
      </c>
      <c r="I186" s="4">
        <f>ROUND((D186+E186+F186)/3,2)</f>
        <v>1090</v>
      </c>
      <c r="J186" s="16" t="s">
        <v>11</v>
      </c>
      <c r="K186" s="26">
        <f t="shared" ref="K186" si="104">K189-K187</f>
        <v>272500</v>
      </c>
    </row>
    <row r="187" spans="1:11" ht="75" customHeight="1" x14ac:dyDescent="0.35">
      <c r="A187" s="2" t="s">
        <v>8</v>
      </c>
      <c r="B187" s="35"/>
      <c r="C187" s="38"/>
      <c r="D187" s="25">
        <f t="shared" ref="D187:F187" si="105">ROUND(D189*D188/(100%+D188),2)</f>
        <v>225</v>
      </c>
      <c r="E187" s="25">
        <f t="shared" si="105"/>
        <v>220</v>
      </c>
      <c r="F187" s="25">
        <f t="shared" si="105"/>
        <v>209</v>
      </c>
      <c r="G187" s="16" t="s">
        <v>11</v>
      </c>
      <c r="H187" s="16" t="s">
        <v>11</v>
      </c>
      <c r="I187" s="5">
        <f>I189-I186</f>
        <v>218</v>
      </c>
      <c r="J187" s="16" t="s">
        <v>11</v>
      </c>
      <c r="K187" s="25">
        <f>ROUND(K189*K188/(100%+K188),2)</f>
        <v>54500</v>
      </c>
    </row>
    <row r="188" spans="1:11" ht="75" customHeight="1" x14ac:dyDescent="0.35">
      <c r="A188" s="2" t="s">
        <v>10</v>
      </c>
      <c r="B188" s="35"/>
      <c r="C188" s="38"/>
      <c r="D188" s="16">
        <v>0.2</v>
      </c>
      <c r="E188" s="16">
        <v>0.2</v>
      </c>
      <c r="F188" s="32">
        <v>0.2</v>
      </c>
      <c r="G188" s="16" t="s">
        <v>11</v>
      </c>
      <c r="H188" s="16" t="s">
        <v>11</v>
      </c>
      <c r="I188" s="16" t="s">
        <v>11</v>
      </c>
      <c r="J188" s="16" t="s">
        <v>11</v>
      </c>
      <c r="K188" s="20">
        <v>0.2</v>
      </c>
    </row>
    <row r="189" spans="1:11" ht="75" customHeight="1" x14ac:dyDescent="0.35">
      <c r="A189" s="2" t="s">
        <v>26</v>
      </c>
      <c r="B189" s="36"/>
      <c r="C189" s="39"/>
      <c r="D189" s="21">
        <v>1350</v>
      </c>
      <c r="E189" s="21">
        <v>1320</v>
      </c>
      <c r="F189" s="21">
        <v>1254</v>
      </c>
      <c r="G189" s="7">
        <f>_xlfn.STDEV.S(D189,E189,F189)/I189*100</f>
        <v>3.7547489779231418</v>
      </c>
      <c r="H189" s="15">
        <f>(MAX(D189:F189)*100/MIN(D189:F189))-100</f>
        <v>7.655502392344502</v>
      </c>
      <c r="I189" s="5">
        <f>ROUND((D189+E189+F189)/3,2)</f>
        <v>1308</v>
      </c>
      <c r="J189" s="19">
        <v>1</v>
      </c>
      <c r="K189" s="5">
        <f>ROUND(I189*D190*J189,2)</f>
        <v>327000</v>
      </c>
    </row>
    <row r="190" spans="1:11" x14ac:dyDescent="0.35">
      <c r="A190" s="2" t="s">
        <v>14</v>
      </c>
      <c r="B190" s="16"/>
      <c r="C190" s="16"/>
      <c r="D190" s="33">
        <v>250</v>
      </c>
      <c r="E190" s="33"/>
      <c r="F190" s="33"/>
      <c r="G190" s="16" t="s">
        <v>11</v>
      </c>
      <c r="H190" s="16" t="s">
        <v>11</v>
      </c>
      <c r="I190" s="16" t="s">
        <v>11</v>
      </c>
      <c r="J190" s="16" t="s">
        <v>11</v>
      </c>
      <c r="K190" s="16" t="s">
        <v>11</v>
      </c>
    </row>
    <row r="191" spans="1:11" ht="75" customHeight="1" x14ac:dyDescent="0.35">
      <c r="A191" s="2" t="s">
        <v>25</v>
      </c>
      <c r="B191" s="34" t="s">
        <v>46</v>
      </c>
      <c r="C191" s="37" t="s">
        <v>28</v>
      </c>
      <c r="D191" s="3">
        <f>D194-D192</f>
        <v>1125</v>
      </c>
      <c r="E191" s="3">
        <f t="shared" ref="E191" si="106">E194-E192</f>
        <v>1100</v>
      </c>
      <c r="F191" s="3">
        <f>F194-F192</f>
        <v>1045</v>
      </c>
      <c r="G191" s="16" t="s">
        <v>11</v>
      </c>
      <c r="H191" s="16" t="s">
        <v>11</v>
      </c>
      <c r="I191" s="4">
        <f>ROUND((D191+E191+F191)/3,2)</f>
        <v>1090</v>
      </c>
      <c r="J191" s="19" t="s">
        <v>11</v>
      </c>
      <c r="K191" s="26">
        <f>K194-K192</f>
        <v>272500</v>
      </c>
    </row>
    <row r="192" spans="1:11" ht="75" customHeight="1" x14ac:dyDescent="0.35">
      <c r="A192" s="2" t="s">
        <v>8</v>
      </c>
      <c r="B192" s="35"/>
      <c r="C192" s="38"/>
      <c r="D192" s="25">
        <f>ROUND(D194*D193/(100%+D193),2)</f>
        <v>225</v>
      </c>
      <c r="E192" s="25">
        <f t="shared" ref="E192:F192" si="107">ROUND(E194*E193/(100%+E193),2)</f>
        <v>220</v>
      </c>
      <c r="F192" s="25">
        <f t="shared" si="107"/>
        <v>209</v>
      </c>
      <c r="G192" s="16" t="s">
        <v>11</v>
      </c>
      <c r="H192" s="16" t="s">
        <v>11</v>
      </c>
      <c r="I192" s="5">
        <f>I194-I191</f>
        <v>218</v>
      </c>
      <c r="J192" s="16" t="s">
        <v>11</v>
      </c>
      <c r="K192" s="25">
        <f>ROUND(K194*K193/(100%+K193),2)</f>
        <v>54500</v>
      </c>
    </row>
    <row r="193" spans="1:11" ht="75" customHeight="1" x14ac:dyDescent="0.35">
      <c r="A193" s="2" t="s">
        <v>10</v>
      </c>
      <c r="B193" s="35"/>
      <c r="C193" s="38"/>
      <c r="D193" s="16">
        <v>0.2</v>
      </c>
      <c r="E193" s="16">
        <v>0.2</v>
      </c>
      <c r="F193" s="16">
        <v>0.2</v>
      </c>
      <c r="G193" s="16" t="s">
        <v>11</v>
      </c>
      <c r="H193" s="16" t="s">
        <v>11</v>
      </c>
      <c r="I193" s="16" t="s">
        <v>11</v>
      </c>
      <c r="J193" s="16" t="s">
        <v>11</v>
      </c>
      <c r="K193" s="20">
        <v>0.2</v>
      </c>
    </row>
    <row r="194" spans="1:11" ht="75" customHeight="1" x14ac:dyDescent="0.35">
      <c r="A194" s="2" t="s">
        <v>26</v>
      </c>
      <c r="B194" s="36"/>
      <c r="C194" s="39"/>
      <c r="D194" s="21">
        <v>1350</v>
      </c>
      <c r="E194" s="21">
        <v>1320</v>
      </c>
      <c r="F194" s="21">
        <v>1254</v>
      </c>
      <c r="G194" s="7">
        <f>_xlfn.STDEV.S(D194,E194,F194)/I194*100</f>
        <v>3.7547489779231418</v>
      </c>
      <c r="H194" s="27">
        <f>(MAX(D194:F194)*100/MIN(D194:F194))-100</f>
        <v>7.655502392344502</v>
      </c>
      <c r="I194" s="5">
        <f>ROUND((D194+E194+F194)/3,2)</f>
        <v>1308</v>
      </c>
      <c r="J194" s="19">
        <v>1</v>
      </c>
      <c r="K194" s="5">
        <f>ROUND(I194*D195*J194,2)</f>
        <v>327000</v>
      </c>
    </row>
    <row r="195" spans="1:11" x14ac:dyDescent="0.35">
      <c r="A195" s="2" t="s">
        <v>14</v>
      </c>
      <c r="B195" s="16"/>
      <c r="C195" s="16"/>
      <c r="D195" s="33">
        <v>250</v>
      </c>
      <c r="E195" s="33"/>
      <c r="F195" s="33"/>
      <c r="G195" s="16" t="s">
        <v>11</v>
      </c>
      <c r="H195" s="16" t="s">
        <v>11</v>
      </c>
      <c r="I195" s="16" t="s">
        <v>11</v>
      </c>
      <c r="J195" s="16" t="s">
        <v>11</v>
      </c>
      <c r="K195" s="16" t="s">
        <v>11</v>
      </c>
    </row>
    <row r="196" spans="1:11" ht="75" customHeight="1" x14ac:dyDescent="0.35">
      <c r="A196" s="2" t="s">
        <v>27</v>
      </c>
      <c r="B196" s="34" t="s">
        <v>47</v>
      </c>
      <c r="C196" s="37" t="s">
        <v>28</v>
      </c>
      <c r="D196" s="3">
        <f>D199-D197</f>
        <v>858.33</v>
      </c>
      <c r="E196" s="3">
        <f t="shared" ref="E196:F196" si="108">E199-E197</f>
        <v>820.83</v>
      </c>
      <c r="F196" s="3">
        <f t="shared" si="108"/>
        <v>775</v>
      </c>
      <c r="G196" s="16" t="s">
        <v>11</v>
      </c>
      <c r="H196" s="16" t="s">
        <v>11</v>
      </c>
      <c r="I196" s="4">
        <f>ROUND((D196+E196+F196)/3,2)</f>
        <v>818.05</v>
      </c>
      <c r="J196" s="16" t="s">
        <v>11</v>
      </c>
      <c r="K196" s="26">
        <f t="shared" ref="K196" si="109">K199-K197</f>
        <v>204514.58000000002</v>
      </c>
    </row>
    <row r="197" spans="1:11" ht="75" customHeight="1" x14ac:dyDescent="0.35">
      <c r="A197" s="2" t="s">
        <v>8</v>
      </c>
      <c r="B197" s="35"/>
      <c r="C197" s="38"/>
      <c r="D197" s="25">
        <f t="shared" ref="D197:F197" si="110">ROUND(D199*D198/(100%+D198),2)</f>
        <v>171.67</v>
      </c>
      <c r="E197" s="25">
        <f t="shared" si="110"/>
        <v>164.17</v>
      </c>
      <c r="F197" s="25">
        <f t="shared" si="110"/>
        <v>155</v>
      </c>
      <c r="G197" s="16" t="s">
        <v>11</v>
      </c>
      <c r="H197" s="16" t="s">
        <v>11</v>
      </c>
      <c r="I197" s="5">
        <f>I199-I196</f>
        <v>163.62</v>
      </c>
      <c r="J197" s="16" t="s">
        <v>11</v>
      </c>
      <c r="K197" s="25">
        <f>ROUND(K199*K198/(100%+K198),2)</f>
        <v>40902.92</v>
      </c>
    </row>
    <row r="198" spans="1:11" ht="75" customHeight="1" x14ac:dyDescent="0.35">
      <c r="A198" s="2" t="s">
        <v>10</v>
      </c>
      <c r="B198" s="35"/>
      <c r="C198" s="38"/>
      <c r="D198" s="16">
        <v>0.2</v>
      </c>
      <c r="E198" s="16">
        <v>0.2</v>
      </c>
      <c r="F198" s="32">
        <v>0.2</v>
      </c>
      <c r="G198" s="16" t="s">
        <v>11</v>
      </c>
      <c r="H198" s="16" t="s">
        <v>11</v>
      </c>
      <c r="I198" s="16" t="s">
        <v>11</v>
      </c>
      <c r="J198" s="16" t="s">
        <v>11</v>
      </c>
      <c r="K198" s="20">
        <v>0.2</v>
      </c>
    </row>
    <row r="199" spans="1:11" ht="75" customHeight="1" x14ac:dyDescent="0.35">
      <c r="A199" s="2" t="s">
        <v>26</v>
      </c>
      <c r="B199" s="36"/>
      <c r="C199" s="39"/>
      <c r="D199" s="21">
        <v>1030</v>
      </c>
      <c r="E199" s="21">
        <v>985</v>
      </c>
      <c r="F199" s="21">
        <v>930</v>
      </c>
      <c r="G199" s="7">
        <f>_xlfn.STDEV.S(D199,E199,F199)/I199*100</f>
        <v>5.1018431860390017</v>
      </c>
      <c r="H199" s="15">
        <f>(MAX(D199:F199)*100/MIN(D199:F199))-100</f>
        <v>10.752688172043008</v>
      </c>
      <c r="I199" s="5">
        <f>ROUND((D199+E199+F199)/3,2)</f>
        <v>981.67</v>
      </c>
      <c r="J199" s="19">
        <v>1</v>
      </c>
      <c r="K199" s="5">
        <f>ROUND(I199*D200*J199,2)</f>
        <v>245417.5</v>
      </c>
    </row>
    <row r="200" spans="1:11" x14ac:dyDescent="0.35">
      <c r="A200" s="2" t="s">
        <v>14</v>
      </c>
      <c r="B200" s="16"/>
      <c r="C200" s="16"/>
      <c r="D200" s="33">
        <v>250</v>
      </c>
      <c r="E200" s="33"/>
      <c r="F200" s="33"/>
      <c r="G200" s="16" t="s">
        <v>11</v>
      </c>
      <c r="H200" s="16" t="s">
        <v>11</v>
      </c>
      <c r="I200" s="16" t="s">
        <v>11</v>
      </c>
      <c r="J200" s="16" t="s">
        <v>11</v>
      </c>
      <c r="K200" s="16" t="s">
        <v>11</v>
      </c>
    </row>
    <row r="201" spans="1:11" ht="75" customHeight="1" x14ac:dyDescent="0.35">
      <c r="A201" s="2" t="s">
        <v>27</v>
      </c>
      <c r="B201" s="34" t="s">
        <v>31</v>
      </c>
      <c r="C201" s="37" t="s">
        <v>28</v>
      </c>
      <c r="D201" s="3">
        <f>D204-D202</f>
        <v>283.33</v>
      </c>
      <c r="E201" s="3">
        <f t="shared" ref="E201:F201" si="111">E204-E202</f>
        <v>283.33</v>
      </c>
      <c r="F201" s="3">
        <f t="shared" si="111"/>
        <v>251.67000000000002</v>
      </c>
      <c r="G201" s="16" t="s">
        <v>11</v>
      </c>
      <c r="H201" s="16" t="s">
        <v>11</v>
      </c>
      <c r="I201" s="4">
        <f>ROUND((D201+E201+F201)/3,2)</f>
        <v>272.77999999999997</v>
      </c>
      <c r="J201" s="16" t="s">
        <v>11</v>
      </c>
      <c r="K201" s="26">
        <f t="shared" ref="K201" si="112">K204-K202</f>
        <v>136387.5</v>
      </c>
    </row>
    <row r="202" spans="1:11" ht="75" customHeight="1" x14ac:dyDescent="0.35">
      <c r="A202" s="2" t="s">
        <v>8</v>
      </c>
      <c r="B202" s="35"/>
      <c r="C202" s="38"/>
      <c r="D202" s="25">
        <f t="shared" ref="D202:F202" si="113">ROUND(D204*D203/(100%+D203),2)</f>
        <v>56.67</v>
      </c>
      <c r="E202" s="25">
        <f t="shared" si="113"/>
        <v>56.67</v>
      </c>
      <c r="F202" s="25">
        <f t="shared" si="113"/>
        <v>50.33</v>
      </c>
      <c r="G202" s="16" t="s">
        <v>11</v>
      </c>
      <c r="H202" s="16" t="s">
        <v>11</v>
      </c>
      <c r="I202" s="5">
        <f>I204-I201</f>
        <v>54.550000000000011</v>
      </c>
      <c r="J202" s="16" t="s">
        <v>11</v>
      </c>
      <c r="K202" s="25">
        <f>ROUND(K204*K203/(100%+K203),2)</f>
        <v>27277.5</v>
      </c>
    </row>
    <row r="203" spans="1:11" ht="75" customHeight="1" x14ac:dyDescent="0.35">
      <c r="A203" s="2" t="s">
        <v>10</v>
      </c>
      <c r="B203" s="35"/>
      <c r="C203" s="38"/>
      <c r="D203" s="16">
        <v>0.2</v>
      </c>
      <c r="E203" s="16">
        <v>0.2</v>
      </c>
      <c r="F203" s="32">
        <v>0.2</v>
      </c>
      <c r="G203" s="16" t="s">
        <v>11</v>
      </c>
      <c r="H203" s="16" t="s">
        <v>11</v>
      </c>
      <c r="I203" s="16" t="s">
        <v>11</v>
      </c>
      <c r="J203" s="16" t="s">
        <v>11</v>
      </c>
      <c r="K203" s="20">
        <v>0.2</v>
      </c>
    </row>
    <row r="204" spans="1:11" ht="75" customHeight="1" x14ac:dyDescent="0.35">
      <c r="A204" s="2" t="s">
        <v>26</v>
      </c>
      <c r="B204" s="36"/>
      <c r="C204" s="39"/>
      <c r="D204" s="21">
        <v>340</v>
      </c>
      <c r="E204" s="21">
        <v>340</v>
      </c>
      <c r="F204" s="21">
        <v>302</v>
      </c>
      <c r="G204" s="7">
        <f>_xlfn.STDEV.S(D204,E204,F204)/I204*100</f>
        <v>6.7025051871828971</v>
      </c>
      <c r="H204" s="15">
        <f>(MAX(D204:F204)*100/MIN(D204:F204))-100</f>
        <v>12.58278145695364</v>
      </c>
      <c r="I204" s="5">
        <f>ROUND((D204+E204+F204)/3,2)</f>
        <v>327.33</v>
      </c>
      <c r="J204" s="19">
        <v>1</v>
      </c>
      <c r="K204" s="5">
        <f>ROUND(I204*D205*J204,2)</f>
        <v>163665</v>
      </c>
    </row>
    <row r="205" spans="1:11" x14ac:dyDescent="0.35">
      <c r="A205" s="2" t="s">
        <v>14</v>
      </c>
      <c r="B205" s="16"/>
      <c r="C205" s="16"/>
      <c r="D205" s="33">
        <v>500</v>
      </c>
      <c r="E205" s="33"/>
      <c r="F205" s="33"/>
      <c r="G205" s="16" t="s">
        <v>11</v>
      </c>
      <c r="H205" s="16" t="s">
        <v>11</v>
      </c>
      <c r="I205" s="16" t="s">
        <v>11</v>
      </c>
      <c r="J205" s="16" t="s">
        <v>11</v>
      </c>
      <c r="K205" s="16" t="s">
        <v>11</v>
      </c>
    </row>
    <row r="206" spans="1:11" ht="75" customHeight="1" x14ac:dyDescent="0.35">
      <c r="A206" s="2" t="s">
        <v>27</v>
      </c>
      <c r="B206" s="34" t="s">
        <v>48</v>
      </c>
      <c r="C206" s="37" t="s">
        <v>28</v>
      </c>
      <c r="D206" s="3">
        <f t="shared" ref="D206:F206" si="114">D209-D207</f>
        <v>2316.67</v>
      </c>
      <c r="E206" s="3">
        <f t="shared" si="114"/>
        <v>2100</v>
      </c>
      <c r="F206" s="3">
        <f t="shared" si="114"/>
        <v>2058.33</v>
      </c>
      <c r="G206" s="16" t="s">
        <v>11</v>
      </c>
      <c r="H206" s="16" t="s">
        <v>11</v>
      </c>
      <c r="I206" s="4">
        <f>ROUND((D206+E206+F206)/3,2)</f>
        <v>2158.33</v>
      </c>
      <c r="J206" s="16" t="s">
        <v>11</v>
      </c>
      <c r="K206" s="26">
        <f t="shared" ref="K206" si="115">K209-K207</f>
        <v>863333.33</v>
      </c>
    </row>
    <row r="207" spans="1:11" ht="75" customHeight="1" x14ac:dyDescent="0.35">
      <c r="A207" s="2" t="s">
        <v>8</v>
      </c>
      <c r="B207" s="35"/>
      <c r="C207" s="38"/>
      <c r="D207" s="25">
        <f t="shared" ref="D207:F207" si="116">ROUND(D209*D208/(100%+D208),2)</f>
        <v>463.33</v>
      </c>
      <c r="E207" s="25">
        <f t="shared" si="116"/>
        <v>420</v>
      </c>
      <c r="F207" s="25">
        <f t="shared" si="116"/>
        <v>411.67</v>
      </c>
      <c r="G207" s="16" t="s">
        <v>11</v>
      </c>
      <c r="H207" s="16" t="s">
        <v>11</v>
      </c>
      <c r="I207" s="5">
        <f>I209-I206</f>
        <v>431.67000000000007</v>
      </c>
      <c r="J207" s="16" t="s">
        <v>11</v>
      </c>
      <c r="K207" s="25">
        <f>ROUND(K209*K208/(100%+K208),2)</f>
        <v>172666.67</v>
      </c>
    </row>
    <row r="208" spans="1:11" ht="75" customHeight="1" x14ac:dyDescent="0.35">
      <c r="A208" s="2" t="s">
        <v>10</v>
      </c>
      <c r="B208" s="35"/>
      <c r="C208" s="38"/>
      <c r="D208" s="16">
        <v>0.2</v>
      </c>
      <c r="E208" s="16">
        <v>0.2</v>
      </c>
      <c r="F208" s="32">
        <v>0.2</v>
      </c>
      <c r="G208" s="16" t="s">
        <v>11</v>
      </c>
      <c r="H208" s="16" t="s">
        <v>11</v>
      </c>
      <c r="I208" s="16" t="s">
        <v>11</v>
      </c>
      <c r="J208" s="16" t="s">
        <v>11</v>
      </c>
      <c r="K208" s="20">
        <v>0.2</v>
      </c>
    </row>
    <row r="209" spans="1:11" ht="75" customHeight="1" x14ac:dyDescent="0.35">
      <c r="A209" s="2" t="s">
        <v>26</v>
      </c>
      <c r="B209" s="36"/>
      <c r="C209" s="39"/>
      <c r="D209" s="21">
        <v>2780</v>
      </c>
      <c r="E209" s="21">
        <v>2520</v>
      </c>
      <c r="F209" s="28">
        <v>2470</v>
      </c>
      <c r="G209" s="7">
        <f>_xlfn.STDEV.S(D209,E209,F209)/I209*100</f>
        <v>6.4259911108468097</v>
      </c>
      <c r="H209" s="29">
        <f>(MAX(D209:F209)*100/MIN(D209:F209))-100</f>
        <v>12.550607287449395</v>
      </c>
      <c r="I209" s="5">
        <f>ROUND((D209+E209+F209)/3,2)</f>
        <v>2590</v>
      </c>
      <c r="J209" s="19">
        <v>1</v>
      </c>
      <c r="K209" s="5">
        <f>ROUND(I209*D210*J209,2)</f>
        <v>1036000</v>
      </c>
    </row>
    <row r="210" spans="1:11" x14ac:dyDescent="0.35">
      <c r="A210" s="2" t="s">
        <v>14</v>
      </c>
      <c r="B210" s="16"/>
      <c r="C210" s="16"/>
      <c r="D210" s="33">
        <v>400</v>
      </c>
      <c r="E210" s="33"/>
      <c r="F210" s="33"/>
      <c r="G210" s="16" t="s">
        <v>11</v>
      </c>
      <c r="H210" s="16" t="s">
        <v>11</v>
      </c>
      <c r="I210" s="16" t="s">
        <v>11</v>
      </c>
      <c r="J210" s="16" t="s">
        <v>11</v>
      </c>
      <c r="K210" s="16" t="s">
        <v>11</v>
      </c>
    </row>
    <row r="211" spans="1:11" ht="75" customHeight="1" x14ac:dyDescent="0.35">
      <c r="A211" s="2" t="s">
        <v>27</v>
      </c>
      <c r="B211" s="34" t="s">
        <v>50</v>
      </c>
      <c r="C211" s="37" t="s">
        <v>28</v>
      </c>
      <c r="D211" s="3">
        <f t="shared" ref="D211:F211" si="117">D214-D212</f>
        <v>3083.33</v>
      </c>
      <c r="E211" s="3">
        <f t="shared" si="117"/>
        <v>3000</v>
      </c>
      <c r="F211" s="3">
        <f t="shared" si="117"/>
        <v>2750</v>
      </c>
      <c r="G211" s="16" t="s">
        <v>11</v>
      </c>
      <c r="H211" s="16" t="s">
        <v>11</v>
      </c>
      <c r="I211" s="4">
        <f>ROUND((D211+E211+F211)/3,2)</f>
        <v>2944.44</v>
      </c>
      <c r="J211" s="16" t="s">
        <v>11</v>
      </c>
      <c r="K211" s="26">
        <f t="shared" ref="K211" si="118">K214-K212</f>
        <v>883332.5</v>
      </c>
    </row>
    <row r="212" spans="1:11" ht="75" customHeight="1" x14ac:dyDescent="0.35">
      <c r="A212" s="2" t="s">
        <v>8</v>
      </c>
      <c r="B212" s="35"/>
      <c r="C212" s="38"/>
      <c r="D212" s="25">
        <f t="shared" ref="D212:F212" si="119">ROUND(D214*D213/(100%+D213),2)</f>
        <v>616.66999999999996</v>
      </c>
      <c r="E212" s="25">
        <f t="shared" si="119"/>
        <v>600</v>
      </c>
      <c r="F212" s="25">
        <f t="shared" si="119"/>
        <v>550</v>
      </c>
      <c r="G212" s="16" t="s">
        <v>11</v>
      </c>
      <c r="H212" s="16" t="s">
        <v>11</v>
      </c>
      <c r="I212" s="5">
        <f>I214-I211</f>
        <v>588.88999999999987</v>
      </c>
      <c r="J212" s="16" t="s">
        <v>11</v>
      </c>
      <c r="K212" s="25">
        <f>ROUND(K214*K213/(100%+K213),2)</f>
        <v>176666.5</v>
      </c>
    </row>
    <row r="213" spans="1:11" ht="75" customHeight="1" x14ac:dyDescent="0.35">
      <c r="A213" s="2" t="s">
        <v>10</v>
      </c>
      <c r="B213" s="35"/>
      <c r="C213" s="38"/>
      <c r="D213" s="16">
        <v>0.2</v>
      </c>
      <c r="E213" s="16">
        <v>0.2</v>
      </c>
      <c r="F213" s="32">
        <v>0.2</v>
      </c>
      <c r="G213" s="16" t="s">
        <v>11</v>
      </c>
      <c r="H213" s="16" t="s">
        <v>11</v>
      </c>
      <c r="I213" s="16" t="s">
        <v>11</v>
      </c>
      <c r="J213" s="16" t="s">
        <v>11</v>
      </c>
      <c r="K213" s="20">
        <v>0.2</v>
      </c>
    </row>
    <row r="214" spans="1:11" ht="75" customHeight="1" x14ac:dyDescent="0.35">
      <c r="A214" s="2" t="s">
        <v>26</v>
      </c>
      <c r="B214" s="36"/>
      <c r="C214" s="39"/>
      <c r="D214" s="21">
        <v>3700</v>
      </c>
      <c r="E214" s="21">
        <v>3600</v>
      </c>
      <c r="F214" s="21">
        <v>3300</v>
      </c>
      <c r="G214" s="7">
        <f>_xlfn.STDEV.S(D214,E214,F214)/I214*100</f>
        <v>5.8915131036900963</v>
      </c>
      <c r="H214" s="15">
        <f>(MAX(D214:F214)*100/MIN(D214:F214))-100</f>
        <v>12.121212121212125</v>
      </c>
      <c r="I214" s="5">
        <f>ROUND((D214+E214+F214)/3,2)</f>
        <v>3533.33</v>
      </c>
      <c r="J214" s="19">
        <v>1</v>
      </c>
      <c r="K214" s="5">
        <f>ROUND(I214*D215*J214,2)</f>
        <v>1059999</v>
      </c>
    </row>
    <row r="215" spans="1:11" x14ac:dyDescent="0.35">
      <c r="A215" s="2" t="s">
        <v>14</v>
      </c>
      <c r="B215" s="16"/>
      <c r="C215" s="16"/>
      <c r="D215" s="33">
        <v>300</v>
      </c>
      <c r="E215" s="33"/>
      <c r="F215" s="33"/>
      <c r="G215" s="16" t="s">
        <v>11</v>
      </c>
      <c r="H215" s="16" t="s">
        <v>11</v>
      </c>
      <c r="I215" s="16" t="s">
        <v>11</v>
      </c>
      <c r="J215" s="16" t="s">
        <v>11</v>
      </c>
      <c r="K215" s="16" t="s">
        <v>11</v>
      </c>
    </row>
    <row r="216" spans="1:11" ht="75" customHeight="1" x14ac:dyDescent="0.35">
      <c r="A216" s="2" t="s">
        <v>27</v>
      </c>
      <c r="B216" s="34" t="s">
        <v>49</v>
      </c>
      <c r="C216" s="37" t="s">
        <v>28</v>
      </c>
      <c r="D216" s="3">
        <f t="shared" ref="D216:F216" si="120">D219-D217</f>
        <v>866.67</v>
      </c>
      <c r="E216" s="3">
        <f t="shared" si="120"/>
        <v>820.83</v>
      </c>
      <c r="F216" s="3">
        <f t="shared" si="120"/>
        <v>775</v>
      </c>
      <c r="G216" s="16" t="s">
        <v>11</v>
      </c>
      <c r="H216" s="16" t="s">
        <v>11</v>
      </c>
      <c r="I216" s="4">
        <f>ROUND((D216+E216+F216)/3,2)</f>
        <v>820.83</v>
      </c>
      <c r="J216" s="16" t="s">
        <v>11</v>
      </c>
      <c r="K216" s="26">
        <f t="shared" ref="K216" si="121">K219-K217</f>
        <v>246250</v>
      </c>
    </row>
    <row r="217" spans="1:11" ht="75" customHeight="1" x14ac:dyDescent="0.35">
      <c r="A217" s="2" t="s">
        <v>8</v>
      </c>
      <c r="B217" s="35"/>
      <c r="C217" s="38"/>
      <c r="D217" s="25">
        <f t="shared" ref="D217:F217" si="122">ROUND(D219*D218/(100%+D218),2)</f>
        <v>173.33</v>
      </c>
      <c r="E217" s="25">
        <f t="shared" si="122"/>
        <v>164.17</v>
      </c>
      <c r="F217" s="25">
        <f t="shared" si="122"/>
        <v>155</v>
      </c>
      <c r="G217" s="16" t="s">
        <v>11</v>
      </c>
      <c r="H217" s="16" t="s">
        <v>11</v>
      </c>
      <c r="I217" s="5">
        <f>I219-I216</f>
        <v>164.16999999999996</v>
      </c>
      <c r="J217" s="16" t="s">
        <v>11</v>
      </c>
      <c r="K217" s="25">
        <f>ROUND(K219*K218/(100%+K218),2)</f>
        <v>49250</v>
      </c>
    </row>
    <row r="218" spans="1:11" ht="75" customHeight="1" x14ac:dyDescent="0.35">
      <c r="A218" s="2" t="s">
        <v>10</v>
      </c>
      <c r="B218" s="35"/>
      <c r="C218" s="38"/>
      <c r="D218" s="16">
        <v>0.2</v>
      </c>
      <c r="E218" s="16">
        <v>0.2</v>
      </c>
      <c r="F218" s="32">
        <v>0.2</v>
      </c>
      <c r="G218" s="16" t="s">
        <v>11</v>
      </c>
      <c r="H218" s="16" t="s">
        <v>11</v>
      </c>
      <c r="I218" s="16" t="s">
        <v>11</v>
      </c>
      <c r="J218" s="16" t="s">
        <v>11</v>
      </c>
      <c r="K218" s="20">
        <v>0.2</v>
      </c>
    </row>
    <row r="219" spans="1:11" ht="75" customHeight="1" x14ac:dyDescent="0.35">
      <c r="A219" s="2" t="s">
        <v>26</v>
      </c>
      <c r="B219" s="36"/>
      <c r="C219" s="39"/>
      <c r="D219" s="21">
        <v>1040</v>
      </c>
      <c r="E219" s="21">
        <v>985</v>
      </c>
      <c r="F219" s="21">
        <v>930</v>
      </c>
      <c r="G219" s="7">
        <f>_xlfn.STDEV.S(D219,E219,F219)/I219*100</f>
        <v>5.5837563451776653</v>
      </c>
      <c r="H219" s="15">
        <f>(MAX(D219:F219)*100/MIN(D219:F219))-100</f>
        <v>11.827956989247312</v>
      </c>
      <c r="I219" s="5">
        <f>ROUND((D219+E219+F219)/3,2)</f>
        <v>985</v>
      </c>
      <c r="J219" s="19">
        <v>1</v>
      </c>
      <c r="K219" s="5">
        <f>ROUND(I219*D220*J219,2)</f>
        <v>295500</v>
      </c>
    </row>
    <row r="220" spans="1:11" x14ac:dyDescent="0.35">
      <c r="A220" s="2" t="s">
        <v>14</v>
      </c>
      <c r="B220" s="16"/>
      <c r="C220" s="16"/>
      <c r="D220" s="33">
        <v>300</v>
      </c>
      <c r="E220" s="33"/>
      <c r="F220" s="33"/>
      <c r="G220" s="16" t="s">
        <v>11</v>
      </c>
      <c r="H220" s="16" t="s">
        <v>11</v>
      </c>
      <c r="I220" s="16" t="s">
        <v>11</v>
      </c>
      <c r="J220" s="16" t="s">
        <v>11</v>
      </c>
      <c r="K220" s="16" t="s">
        <v>11</v>
      </c>
    </row>
    <row r="221" spans="1:11" ht="75" customHeight="1" x14ac:dyDescent="0.35">
      <c r="A221" s="2" t="s">
        <v>27</v>
      </c>
      <c r="B221" s="34" t="s">
        <v>51</v>
      </c>
      <c r="C221" s="37" t="s">
        <v>28</v>
      </c>
      <c r="D221" s="3">
        <f t="shared" ref="D221:F221" si="123">D224-D222</f>
        <v>1366.67</v>
      </c>
      <c r="E221" s="3">
        <f t="shared" si="123"/>
        <v>1341.67</v>
      </c>
      <c r="F221" s="3">
        <f t="shared" si="123"/>
        <v>1229.17</v>
      </c>
      <c r="G221" s="16" t="s">
        <v>11</v>
      </c>
      <c r="H221" s="16" t="s">
        <v>11</v>
      </c>
      <c r="I221" s="4">
        <f>ROUND((D221+E221+F221)/3,2)</f>
        <v>1312.5</v>
      </c>
      <c r="J221" s="16" t="s">
        <v>11</v>
      </c>
      <c r="K221" s="26">
        <f t="shared" ref="K221" si="124">K224-K222</f>
        <v>131250</v>
      </c>
    </row>
    <row r="222" spans="1:11" ht="75" customHeight="1" x14ac:dyDescent="0.35">
      <c r="A222" s="2" t="s">
        <v>8</v>
      </c>
      <c r="B222" s="35"/>
      <c r="C222" s="38"/>
      <c r="D222" s="25">
        <f t="shared" ref="D222:F222" si="125">ROUND(D224*D223/(100%+D223),2)</f>
        <v>273.33</v>
      </c>
      <c r="E222" s="25">
        <f t="shared" si="125"/>
        <v>268.33</v>
      </c>
      <c r="F222" s="25">
        <f t="shared" si="125"/>
        <v>245.83</v>
      </c>
      <c r="G222" s="16" t="s">
        <v>11</v>
      </c>
      <c r="H222" s="16" t="s">
        <v>11</v>
      </c>
      <c r="I222" s="5">
        <f>I224-I221</f>
        <v>262.5</v>
      </c>
      <c r="J222" s="16" t="s">
        <v>11</v>
      </c>
      <c r="K222" s="25">
        <f>ROUND(K224*K223/(100%+K223),2)</f>
        <v>26250</v>
      </c>
    </row>
    <row r="223" spans="1:11" ht="75" customHeight="1" x14ac:dyDescent="0.35">
      <c r="A223" s="2" t="s">
        <v>10</v>
      </c>
      <c r="B223" s="35"/>
      <c r="C223" s="38"/>
      <c r="D223" s="16">
        <v>0.2</v>
      </c>
      <c r="E223" s="16">
        <v>0.2</v>
      </c>
      <c r="F223" s="32">
        <v>0.2</v>
      </c>
      <c r="G223" s="16" t="s">
        <v>11</v>
      </c>
      <c r="H223" s="16" t="s">
        <v>11</v>
      </c>
      <c r="I223" s="16" t="s">
        <v>11</v>
      </c>
      <c r="J223" s="16" t="s">
        <v>11</v>
      </c>
      <c r="K223" s="20">
        <v>0.2</v>
      </c>
    </row>
    <row r="224" spans="1:11" ht="75" customHeight="1" x14ac:dyDescent="0.35">
      <c r="A224" s="2" t="s">
        <v>26</v>
      </c>
      <c r="B224" s="36"/>
      <c r="C224" s="39"/>
      <c r="D224" s="21">
        <v>1640</v>
      </c>
      <c r="E224" s="21">
        <v>1610</v>
      </c>
      <c r="F224" s="21">
        <v>1475</v>
      </c>
      <c r="G224" s="7">
        <f>_xlfn.STDEV.S(D224,E224,F224)/I224*100</f>
        <v>5.5804431210307754</v>
      </c>
      <c r="H224" s="15">
        <f>(MAX(D224:F224)*100/MIN(D224:F224))-100</f>
        <v>11.186440677966104</v>
      </c>
      <c r="I224" s="5">
        <f>ROUND((D224+E224+F224)/3,2)</f>
        <v>1575</v>
      </c>
      <c r="J224" s="19">
        <v>1</v>
      </c>
      <c r="K224" s="5">
        <f>ROUND(I224*D225*J224,2)</f>
        <v>157500</v>
      </c>
    </row>
    <row r="225" spans="1:11" x14ac:dyDescent="0.35">
      <c r="A225" s="2" t="s">
        <v>14</v>
      </c>
      <c r="B225" s="16"/>
      <c r="C225" s="16"/>
      <c r="D225" s="33">
        <v>100</v>
      </c>
      <c r="E225" s="33"/>
      <c r="F225" s="33"/>
      <c r="G225" s="16" t="s">
        <v>11</v>
      </c>
      <c r="H225" s="16" t="s">
        <v>11</v>
      </c>
      <c r="I225" s="16" t="s">
        <v>11</v>
      </c>
      <c r="J225" s="16" t="s">
        <v>11</v>
      </c>
      <c r="K225" s="16" t="s">
        <v>11</v>
      </c>
    </row>
    <row r="226" spans="1:11" ht="75" customHeight="1" x14ac:dyDescent="0.35">
      <c r="A226" s="2" t="s">
        <v>27</v>
      </c>
      <c r="B226" s="34" t="s">
        <v>52</v>
      </c>
      <c r="C226" s="37" t="s">
        <v>28</v>
      </c>
      <c r="D226" s="3">
        <f t="shared" ref="D226:F226" si="126">D229-D227</f>
        <v>245.82999999999998</v>
      </c>
      <c r="E226" s="3">
        <f t="shared" si="126"/>
        <v>229.17000000000002</v>
      </c>
      <c r="F226" s="3">
        <f t="shared" si="126"/>
        <v>223.17000000000002</v>
      </c>
      <c r="G226" s="16" t="s">
        <v>11</v>
      </c>
      <c r="H226" s="16" t="s">
        <v>11</v>
      </c>
      <c r="I226" s="4">
        <f>ROUND((D226+E226+F226)/3,2)</f>
        <v>232.72</v>
      </c>
      <c r="J226" s="16" t="s">
        <v>11</v>
      </c>
      <c r="K226" s="26">
        <f t="shared" ref="K226" si="127">K229-K227</f>
        <v>232725</v>
      </c>
    </row>
    <row r="227" spans="1:11" ht="75" customHeight="1" x14ac:dyDescent="0.35">
      <c r="A227" s="2" t="s">
        <v>8</v>
      </c>
      <c r="B227" s="35"/>
      <c r="C227" s="38"/>
      <c r="D227" s="25">
        <f t="shared" ref="D227:F227" si="128">ROUND(D229*D228/(100%+D228),2)</f>
        <v>49.17</v>
      </c>
      <c r="E227" s="25">
        <f t="shared" si="128"/>
        <v>45.83</v>
      </c>
      <c r="F227" s="25">
        <f t="shared" si="128"/>
        <v>44.63</v>
      </c>
      <c r="G227" s="16" t="s">
        <v>11</v>
      </c>
      <c r="H227" s="16" t="s">
        <v>11</v>
      </c>
      <c r="I227" s="5">
        <f>I229-I226</f>
        <v>46.549999999999983</v>
      </c>
      <c r="J227" s="16" t="s">
        <v>11</v>
      </c>
      <c r="K227" s="25">
        <f>ROUND(K229*K228/(100%+K228),2)</f>
        <v>46545</v>
      </c>
    </row>
    <row r="228" spans="1:11" ht="75" customHeight="1" x14ac:dyDescent="0.35">
      <c r="A228" s="2" t="s">
        <v>10</v>
      </c>
      <c r="B228" s="35"/>
      <c r="C228" s="38"/>
      <c r="D228" s="16">
        <v>0.2</v>
      </c>
      <c r="E228" s="16">
        <v>0.2</v>
      </c>
      <c r="F228" s="32">
        <v>0.2</v>
      </c>
      <c r="G228" s="16" t="s">
        <v>11</v>
      </c>
      <c r="H228" s="16" t="s">
        <v>11</v>
      </c>
      <c r="I228" s="16" t="s">
        <v>11</v>
      </c>
      <c r="J228" s="16" t="s">
        <v>11</v>
      </c>
      <c r="K228" s="20">
        <v>0.2</v>
      </c>
    </row>
    <row r="229" spans="1:11" ht="75" customHeight="1" x14ac:dyDescent="0.35">
      <c r="A229" s="2" t="s">
        <v>26</v>
      </c>
      <c r="B229" s="36"/>
      <c r="C229" s="39"/>
      <c r="D229" s="21">
        <v>295</v>
      </c>
      <c r="E229" s="21">
        <v>275</v>
      </c>
      <c r="F229" s="21">
        <v>267.8</v>
      </c>
      <c r="G229" s="7">
        <f>_xlfn.STDEV.S(D229,E229,F229)/I229*100</f>
        <v>5.046379589347965</v>
      </c>
      <c r="H229" s="15">
        <f>(MAX(D229:F229)*100/MIN(D229:F229))-100</f>
        <v>10.156833457804325</v>
      </c>
      <c r="I229" s="5">
        <f>ROUND((D229+E229+F229)/3,2)</f>
        <v>279.27</v>
      </c>
      <c r="J229" s="19">
        <v>1</v>
      </c>
      <c r="K229" s="5">
        <f>ROUND(I229*D230*J229,2)</f>
        <v>279270</v>
      </c>
    </row>
    <row r="230" spans="1:11" x14ac:dyDescent="0.35">
      <c r="A230" s="2" t="s">
        <v>14</v>
      </c>
      <c r="B230" s="16"/>
      <c r="C230" s="16"/>
      <c r="D230" s="33">
        <v>1000</v>
      </c>
      <c r="E230" s="33"/>
      <c r="F230" s="33"/>
      <c r="G230" s="16" t="s">
        <v>11</v>
      </c>
      <c r="H230" s="16" t="s">
        <v>11</v>
      </c>
      <c r="I230" s="16" t="s">
        <v>11</v>
      </c>
      <c r="J230" s="16" t="s">
        <v>11</v>
      </c>
      <c r="K230" s="16" t="s">
        <v>11</v>
      </c>
    </row>
    <row r="231" spans="1:11" ht="75" customHeight="1" x14ac:dyDescent="0.35">
      <c r="A231" s="2" t="s">
        <v>27</v>
      </c>
      <c r="B231" s="34" t="s">
        <v>52</v>
      </c>
      <c r="C231" s="37" t="s">
        <v>28</v>
      </c>
      <c r="D231" s="3">
        <f t="shared" ref="D231:F231" si="129">D234-D232</f>
        <v>245.82999999999998</v>
      </c>
      <c r="E231" s="3">
        <f t="shared" si="129"/>
        <v>233.32999999999998</v>
      </c>
      <c r="F231" s="3">
        <f t="shared" si="129"/>
        <v>223.17000000000002</v>
      </c>
      <c r="G231" s="16" t="s">
        <v>11</v>
      </c>
      <c r="H231" s="16" t="s">
        <v>11</v>
      </c>
      <c r="I231" s="4">
        <f>ROUND((D231+E231+F231)/3,2)</f>
        <v>234.11</v>
      </c>
      <c r="J231" s="16" t="s">
        <v>11</v>
      </c>
      <c r="K231" s="26">
        <f t="shared" ref="K231" si="130">K234-K232</f>
        <v>234108.33000000002</v>
      </c>
    </row>
    <row r="232" spans="1:11" ht="75" customHeight="1" x14ac:dyDescent="0.35">
      <c r="A232" s="2" t="s">
        <v>8</v>
      </c>
      <c r="B232" s="35"/>
      <c r="C232" s="38"/>
      <c r="D232" s="25">
        <f t="shared" ref="D232:F232" si="131">ROUND(D234*D233/(100%+D233),2)</f>
        <v>49.17</v>
      </c>
      <c r="E232" s="25">
        <f t="shared" si="131"/>
        <v>46.67</v>
      </c>
      <c r="F232" s="25">
        <f t="shared" si="131"/>
        <v>44.63</v>
      </c>
      <c r="G232" s="16" t="s">
        <v>11</v>
      </c>
      <c r="H232" s="16" t="s">
        <v>11</v>
      </c>
      <c r="I232" s="5">
        <f>I234-I231</f>
        <v>46.819999999999993</v>
      </c>
      <c r="J232" s="16" t="s">
        <v>11</v>
      </c>
      <c r="K232" s="25">
        <f>ROUND(K234*K233/(100%+K233),2)</f>
        <v>46821.67</v>
      </c>
    </row>
    <row r="233" spans="1:11" ht="75" customHeight="1" x14ac:dyDescent="0.35">
      <c r="A233" s="2" t="s">
        <v>10</v>
      </c>
      <c r="B233" s="35"/>
      <c r="C233" s="38"/>
      <c r="D233" s="16">
        <v>0.2</v>
      </c>
      <c r="E233" s="16">
        <v>0.2</v>
      </c>
      <c r="F233" s="32">
        <v>0.2</v>
      </c>
      <c r="G233" s="16" t="s">
        <v>11</v>
      </c>
      <c r="H233" s="16" t="s">
        <v>11</v>
      </c>
      <c r="I233" s="16" t="s">
        <v>11</v>
      </c>
      <c r="J233" s="16" t="s">
        <v>11</v>
      </c>
      <c r="K233" s="20">
        <v>0.2</v>
      </c>
    </row>
    <row r="234" spans="1:11" ht="75" customHeight="1" x14ac:dyDescent="0.35">
      <c r="A234" s="2" t="s">
        <v>26</v>
      </c>
      <c r="B234" s="36"/>
      <c r="C234" s="39"/>
      <c r="D234" s="21">
        <v>295</v>
      </c>
      <c r="E234" s="21">
        <v>280</v>
      </c>
      <c r="F234" s="21">
        <v>267.8</v>
      </c>
      <c r="G234" s="7">
        <f>_xlfn.STDEV.S(D234,E234,F234)/I234*100</f>
        <v>4.8496061061957576</v>
      </c>
      <c r="H234" s="27">
        <f>(MAX(D234:F234)*100/MIN(D234:F234))-100</f>
        <v>10.156833457804325</v>
      </c>
      <c r="I234" s="5">
        <f>ROUND((D234+E234+F234)/3,2)</f>
        <v>280.93</v>
      </c>
      <c r="J234" s="19">
        <v>1</v>
      </c>
      <c r="K234" s="5">
        <f>ROUND(I234*D235*J234,2)</f>
        <v>280930</v>
      </c>
    </row>
    <row r="235" spans="1:11" x14ac:dyDescent="0.35">
      <c r="A235" s="2" t="s">
        <v>14</v>
      </c>
      <c r="B235" s="16"/>
      <c r="C235" s="16"/>
      <c r="D235" s="33">
        <v>1000</v>
      </c>
      <c r="E235" s="33"/>
      <c r="F235" s="33"/>
      <c r="G235" s="16" t="s">
        <v>11</v>
      </c>
      <c r="H235" s="16" t="s">
        <v>11</v>
      </c>
      <c r="I235" s="16" t="s">
        <v>11</v>
      </c>
      <c r="J235" s="16" t="s">
        <v>11</v>
      </c>
      <c r="K235" s="16" t="s">
        <v>11</v>
      </c>
    </row>
    <row r="236" spans="1:11" ht="75" customHeight="1" x14ac:dyDescent="0.35">
      <c r="A236" s="2" t="s">
        <v>27</v>
      </c>
      <c r="B236" s="34" t="s">
        <v>52</v>
      </c>
      <c r="C236" s="37" t="s">
        <v>28</v>
      </c>
      <c r="D236" s="3">
        <f t="shared" ref="D236:F236" si="132">D239-D237</f>
        <v>208.32999999999998</v>
      </c>
      <c r="E236" s="3">
        <f t="shared" si="132"/>
        <v>200</v>
      </c>
      <c r="F236" s="3">
        <f t="shared" si="132"/>
        <v>208.32999999999998</v>
      </c>
      <c r="G236" s="16" t="s">
        <v>11</v>
      </c>
      <c r="H236" s="16" t="s">
        <v>11</v>
      </c>
      <c r="I236" s="4">
        <f>ROUND((D236+E236+F236)/3,2)</f>
        <v>205.55</v>
      </c>
      <c r="J236" s="16" t="s">
        <v>11</v>
      </c>
      <c r="K236" s="26">
        <f t="shared" ref="K236" si="133">K239-K237</f>
        <v>205558.33000000002</v>
      </c>
    </row>
    <row r="237" spans="1:11" ht="75" customHeight="1" x14ac:dyDescent="0.35">
      <c r="A237" s="2" t="s">
        <v>8</v>
      </c>
      <c r="B237" s="35"/>
      <c r="C237" s="38"/>
      <c r="D237" s="25">
        <f t="shared" ref="D237:F237" si="134">ROUND(D239*D238/(100%+D238),2)</f>
        <v>41.67</v>
      </c>
      <c r="E237" s="25">
        <f t="shared" si="134"/>
        <v>40</v>
      </c>
      <c r="F237" s="25">
        <f t="shared" si="134"/>
        <v>41.67</v>
      </c>
      <c r="G237" s="16" t="s">
        <v>11</v>
      </c>
      <c r="H237" s="16" t="s">
        <v>11</v>
      </c>
      <c r="I237" s="5">
        <f>I239-I236</f>
        <v>41.119999999999976</v>
      </c>
      <c r="J237" s="16" t="s">
        <v>11</v>
      </c>
      <c r="K237" s="25">
        <f>ROUND(K239*K238/(100%+K238),2)</f>
        <v>41111.67</v>
      </c>
    </row>
    <row r="238" spans="1:11" ht="75" customHeight="1" x14ac:dyDescent="0.35">
      <c r="A238" s="2" t="s">
        <v>10</v>
      </c>
      <c r="B238" s="35"/>
      <c r="C238" s="38"/>
      <c r="D238" s="16">
        <v>0.2</v>
      </c>
      <c r="E238" s="16">
        <v>0.2</v>
      </c>
      <c r="F238" s="32">
        <v>0.2</v>
      </c>
      <c r="G238" s="16" t="s">
        <v>11</v>
      </c>
      <c r="H238" s="16" t="s">
        <v>11</v>
      </c>
      <c r="I238" s="16" t="s">
        <v>11</v>
      </c>
      <c r="J238" s="16" t="s">
        <v>11</v>
      </c>
      <c r="K238" s="20">
        <v>0.2</v>
      </c>
    </row>
    <row r="239" spans="1:11" ht="75" customHeight="1" x14ac:dyDescent="0.35">
      <c r="A239" s="2" t="s">
        <v>26</v>
      </c>
      <c r="B239" s="36"/>
      <c r="C239" s="39"/>
      <c r="D239" s="21">
        <v>250</v>
      </c>
      <c r="E239" s="21">
        <v>240</v>
      </c>
      <c r="F239" s="28">
        <v>250</v>
      </c>
      <c r="G239" s="7">
        <f>_xlfn.STDEV.S(D239,E239,F239)/I239*100</f>
        <v>2.34057756999078</v>
      </c>
      <c r="H239" s="27">
        <f>(MAX(D239:F239)*100/MIN(D239:F239))-100</f>
        <v>4.1666666666666714</v>
      </c>
      <c r="I239" s="5">
        <f>ROUND((D239+E239+F239)/3,2)</f>
        <v>246.67</v>
      </c>
      <c r="J239" s="19">
        <v>1</v>
      </c>
      <c r="K239" s="5">
        <f>ROUND(I239*D240*J239,2)</f>
        <v>246670</v>
      </c>
    </row>
    <row r="240" spans="1:11" x14ac:dyDescent="0.35">
      <c r="A240" s="2" t="s">
        <v>14</v>
      </c>
      <c r="B240" s="16"/>
      <c r="C240" s="16"/>
      <c r="D240" s="33">
        <v>1000</v>
      </c>
      <c r="E240" s="33"/>
      <c r="F240" s="33"/>
      <c r="G240" s="16" t="s">
        <v>11</v>
      </c>
      <c r="H240" s="16" t="s">
        <v>11</v>
      </c>
      <c r="I240" s="16" t="s">
        <v>11</v>
      </c>
      <c r="J240" s="16" t="s">
        <v>11</v>
      </c>
      <c r="K240" s="16" t="s">
        <v>11</v>
      </c>
    </row>
    <row r="241" spans="1:11" ht="75" customHeight="1" x14ac:dyDescent="0.35">
      <c r="A241" s="2" t="s">
        <v>27</v>
      </c>
      <c r="B241" s="34" t="s">
        <v>52</v>
      </c>
      <c r="C241" s="37" t="s">
        <v>28</v>
      </c>
      <c r="D241" s="3">
        <f t="shared" ref="D241:F241" si="135">D244-D242</f>
        <v>191.67000000000002</v>
      </c>
      <c r="E241" s="3">
        <f t="shared" si="135"/>
        <v>200</v>
      </c>
      <c r="F241" s="3">
        <f t="shared" si="135"/>
        <v>208.32999999999998</v>
      </c>
      <c r="G241" s="16" t="s">
        <v>11</v>
      </c>
      <c r="H241" s="16" t="s">
        <v>11</v>
      </c>
      <c r="I241" s="4">
        <f>ROUND((D241+E241+F241)/3,2)</f>
        <v>200</v>
      </c>
      <c r="J241" s="16" t="s">
        <v>11</v>
      </c>
      <c r="K241" s="26">
        <f t="shared" ref="K241" si="136">K244-K242</f>
        <v>200000</v>
      </c>
    </row>
    <row r="242" spans="1:11" ht="75" customHeight="1" x14ac:dyDescent="0.35">
      <c r="A242" s="2" t="s">
        <v>8</v>
      </c>
      <c r="B242" s="35"/>
      <c r="C242" s="38"/>
      <c r="D242" s="25">
        <f t="shared" ref="D242:F242" si="137">ROUND(D244*D243/(100%+D243),2)</f>
        <v>38.33</v>
      </c>
      <c r="E242" s="25">
        <f t="shared" si="137"/>
        <v>40</v>
      </c>
      <c r="F242" s="25">
        <f t="shared" si="137"/>
        <v>41.67</v>
      </c>
      <c r="G242" s="16" t="s">
        <v>11</v>
      </c>
      <c r="H242" s="16" t="s">
        <v>11</v>
      </c>
      <c r="I242" s="5">
        <f>I244-I241</f>
        <v>40</v>
      </c>
      <c r="J242" s="16" t="s">
        <v>11</v>
      </c>
      <c r="K242" s="25">
        <f>ROUND(K244*K243/(100%+K243),2)</f>
        <v>40000</v>
      </c>
    </row>
    <row r="243" spans="1:11" ht="75" customHeight="1" x14ac:dyDescent="0.35">
      <c r="A243" s="2" t="s">
        <v>10</v>
      </c>
      <c r="B243" s="35"/>
      <c r="C243" s="38"/>
      <c r="D243" s="16">
        <v>0.2</v>
      </c>
      <c r="E243" s="16">
        <v>0.2</v>
      </c>
      <c r="F243" s="32">
        <v>0.2</v>
      </c>
      <c r="G243" s="16" t="s">
        <v>11</v>
      </c>
      <c r="H243" s="16" t="s">
        <v>11</v>
      </c>
      <c r="I243" s="16" t="s">
        <v>11</v>
      </c>
      <c r="J243" s="16" t="s">
        <v>11</v>
      </c>
      <c r="K243" s="20">
        <v>0.2</v>
      </c>
    </row>
    <row r="244" spans="1:11" ht="75" customHeight="1" x14ac:dyDescent="0.35">
      <c r="A244" s="2" t="s">
        <v>26</v>
      </c>
      <c r="B244" s="36"/>
      <c r="C244" s="39"/>
      <c r="D244" s="21">
        <v>230</v>
      </c>
      <c r="E244" s="21">
        <v>240</v>
      </c>
      <c r="F244" s="28">
        <v>250</v>
      </c>
      <c r="G244" s="7">
        <f>_xlfn.STDEV.S(D244,E244,F244)/I244*100</f>
        <v>4.1666666666666661</v>
      </c>
      <c r="H244" s="15">
        <f>(MAX(D244:F244)*100/MIN(D244:F244))-100</f>
        <v>8.6956521739130466</v>
      </c>
      <c r="I244" s="5">
        <f>ROUND((D244+E244+F244)/3,2)</f>
        <v>240</v>
      </c>
      <c r="J244" s="19">
        <v>1</v>
      </c>
      <c r="K244" s="5">
        <f>ROUND(I244*D245*J244,2)</f>
        <v>240000</v>
      </c>
    </row>
    <row r="245" spans="1:11" x14ac:dyDescent="0.35">
      <c r="A245" s="2" t="s">
        <v>14</v>
      </c>
      <c r="B245" s="16"/>
      <c r="C245" s="16"/>
      <c r="D245" s="33">
        <v>1000</v>
      </c>
      <c r="E245" s="33"/>
      <c r="F245" s="33"/>
      <c r="G245" s="16" t="s">
        <v>11</v>
      </c>
      <c r="H245" s="16" t="s">
        <v>11</v>
      </c>
      <c r="I245" s="16" t="s">
        <v>11</v>
      </c>
      <c r="J245" s="16" t="s">
        <v>11</v>
      </c>
      <c r="K245" s="16" t="s">
        <v>11</v>
      </c>
    </row>
    <row r="246" spans="1:11" ht="75" customHeight="1" x14ac:dyDescent="0.35">
      <c r="A246" s="2" t="s">
        <v>27</v>
      </c>
      <c r="B246" s="34" t="s">
        <v>53</v>
      </c>
      <c r="C246" s="37" t="s">
        <v>28</v>
      </c>
      <c r="D246" s="3">
        <f t="shared" ref="D246:F246" si="138">D249-D247</f>
        <v>437.5</v>
      </c>
      <c r="E246" s="3">
        <f t="shared" si="138"/>
        <v>425</v>
      </c>
      <c r="F246" s="3">
        <f t="shared" si="138"/>
        <v>383.33</v>
      </c>
      <c r="G246" s="16" t="s">
        <v>11</v>
      </c>
      <c r="H246" s="16" t="s">
        <v>11</v>
      </c>
      <c r="I246" s="4">
        <f>ROUND((D246+E246+F246)/3,2)</f>
        <v>415.28</v>
      </c>
      <c r="J246" s="16" t="s">
        <v>11</v>
      </c>
      <c r="K246" s="26">
        <f t="shared" ref="K246" si="139">K249-K247</f>
        <v>207637.5</v>
      </c>
    </row>
    <row r="247" spans="1:11" ht="75" customHeight="1" x14ac:dyDescent="0.35">
      <c r="A247" s="2" t="s">
        <v>8</v>
      </c>
      <c r="B247" s="35"/>
      <c r="C247" s="38"/>
      <c r="D247" s="25">
        <f t="shared" ref="D247:F247" si="140">ROUND(D249*D248/(100%+D248),2)</f>
        <v>87.5</v>
      </c>
      <c r="E247" s="25">
        <f t="shared" si="140"/>
        <v>85</v>
      </c>
      <c r="F247" s="25">
        <f t="shared" si="140"/>
        <v>76.67</v>
      </c>
      <c r="G247" s="16" t="s">
        <v>11</v>
      </c>
      <c r="H247" s="16" t="s">
        <v>11</v>
      </c>
      <c r="I247" s="5">
        <f>I249-I246</f>
        <v>83.050000000000011</v>
      </c>
      <c r="J247" s="16" t="s">
        <v>11</v>
      </c>
      <c r="K247" s="25">
        <f>ROUND(K249*K248/(100%+K248),2)</f>
        <v>41527.5</v>
      </c>
    </row>
    <row r="248" spans="1:11" ht="75" customHeight="1" x14ac:dyDescent="0.35">
      <c r="A248" s="2" t="s">
        <v>10</v>
      </c>
      <c r="B248" s="35"/>
      <c r="C248" s="38"/>
      <c r="D248" s="16">
        <v>0.2</v>
      </c>
      <c r="E248" s="16">
        <v>0.2</v>
      </c>
      <c r="F248" s="32">
        <v>0.2</v>
      </c>
      <c r="G248" s="16" t="s">
        <v>11</v>
      </c>
      <c r="H248" s="16" t="s">
        <v>11</v>
      </c>
      <c r="I248" s="16" t="s">
        <v>11</v>
      </c>
      <c r="J248" s="16" t="s">
        <v>11</v>
      </c>
      <c r="K248" s="20">
        <v>0.2</v>
      </c>
    </row>
    <row r="249" spans="1:11" ht="75" customHeight="1" x14ac:dyDescent="0.35">
      <c r="A249" s="2" t="s">
        <v>26</v>
      </c>
      <c r="B249" s="36"/>
      <c r="C249" s="39"/>
      <c r="D249" s="21">
        <v>525</v>
      </c>
      <c r="E249" s="21">
        <v>510</v>
      </c>
      <c r="F249" s="21">
        <v>460</v>
      </c>
      <c r="G249" s="7">
        <f>_xlfn.STDEV.S(D249,E249,F249)/I249*100</f>
        <v>6.8296703846387388</v>
      </c>
      <c r="H249" s="15">
        <f>(MAX(D249:F249)*100/MIN(D249:F249))-100</f>
        <v>14.130434782608702</v>
      </c>
      <c r="I249" s="5">
        <f>ROUND((D249+E249+F249)/3,2)</f>
        <v>498.33</v>
      </c>
      <c r="J249" s="19">
        <v>1</v>
      </c>
      <c r="K249" s="5">
        <f>ROUND(I249*D250*J249,2)</f>
        <v>249165</v>
      </c>
    </row>
    <row r="250" spans="1:11" x14ac:dyDescent="0.35">
      <c r="A250" s="2" t="s">
        <v>14</v>
      </c>
      <c r="B250" s="16"/>
      <c r="C250" s="16"/>
      <c r="D250" s="33">
        <v>500</v>
      </c>
      <c r="E250" s="33"/>
      <c r="F250" s="33"/>
      <c r="G250" s="16" t="s">
        <v>11</v>
      </c>
      <c r="H250" s="16" t="s">
        <v>11</v>
      </c>
      <c r="I250" s="16" t="s">
        <v>11</v>
      </c>
      <c r="J250" s="16" t="s">
        <v>11</v>
      </c>
      <c r="K250" s="16" t="s">
        <v>11</v>
      </c>
    </row>
    <row r="251" spans="1:11" ht="75" customHeight="1" x14ac:dyDescent="0.35">
      <c r="A251" s="2" t="s">
        <v>27</v>
      </c>
      <c r="B251" s="34" t="s">
        <v>54</v>
      </c>
      <c r="C251" s="37" t="s">
        <v>28</v>
      </c>
      <c r="D251" s="3">
        <f t="shared" ref="D251:F251" si="141">D254-D252</f>
        <v>1083.33</v>
      </c>
      <c r="E251" s="3">
        <f t="shared" si="141"/>
        <v>1033.33</v>
      </c>
      <c r="F251" s="3">
        <f t="shared" si="141"/>
        <v>966.67</v>
      </c>
      <c r="G251" s="16" t="s">
        <v>11</v>
      </c>
      <c r="H251" s="16" t="s">
        <v>11</v>
      </c>
      <c r="I251" s="4">
        <f>ROUND((D251+E251+F251)/3,2)</f>
        <v>1027.78</v>
      </c>
      <c r="J251" s="16" t="s">
        <v>11</v>
      </c>
      <c r="K251" s="26">
        <f t="shared" ref="K251" si="142">K254-K252</f>
        <v>1130552.5</v>
      </c>
    </row>
    <row r="252" spans="1:11" ht="75" customHeight="1" x14ac:dyDescent="0.35">
      <c r="A252" s="2" t="s">
        <v>8</v>
      </c>
      <c r="B252" s="35"/>
      <c r="C252" s="38"/>
      <c r="D252" s="25">
        <f t="shared" ref="D252:F252" si="143">ROUND(D254*D253/(100%+D253),2)</f>
        <v>216.67</v>
      </c>
      <c r="E252" s="25">
        <f t="shared" si="143"/>
        <v>206.67</v>
      </c>
      <c r="F252" s="25">
        <f t="shared" si="143"/>
        <v>193.33</v>
      </c>
      <c r="G252" s="16" t="s">
        <v>11</v>
      </c>
      <c r="H252" s="16" t="s">
        <v>11</v>
      </c>
      <c r="I252" s="5">
        <f>I254-I251</f>
        <v>205.54999999999995</v>
      </c>
      <c r="J252" s="16" t="s">
        <v>11</v>
      </c>
      <c r="K252" s="25">
        <f>ROUND(K254*K253/(100%+K253),2)</f>
        <v>226110.5</v>
      </c>
    </row>
    <row r="253" spans="1:11" ht="75" customHeight="1" x14ac:dyDescent="0.35">
      <c r="A253" s="2" t="s">
        <v>10</v>
      </c>
      <c r="B253" s="35"/>
      <c r="C253" s="38"/>
      <c r="D253" s="16">
        <v>0.2</v>
      </c>
      <c r="E253" s="16">
        <v>0.2</v>
      </c>
      <c r="F253" s="32">
        <v>0.2</v>
      </c>
      <c r="G253" s="16" t="s">
        <v>11</v>
      </c>
      <c r="H253" s="16" t="s">
        <v>11</v>
      </c>
      <c r="I253" s="16" t="s">
        <v>11</v>
      </c>
      <c r="J253" s="16" t="s">
        <v>11</v>
      </c>
      <c r="K253" s="20">
        <v>0.2</v>
      </c>
    </row>
    <row r="254" spans="1:11" ht="75" customHeight="1" x14ac:dyDescent="0.35">
      <c r="A254" s="2" t="s">
        <v>26</v>
      </c>
      <c r="B254" s="36"/>
      <c r="C254" s="39"/>
      <c r="D254" s="21">
        <v>1300</v>
      </c>
      <c r="E254" s="21">
        <v>1240</v>
      </c>
      <c r="F254" s="21">
        <v>1160</v>
      </c>
      <c r="G254" s="7">
        <f>_xlfn.STDEV.S(D254,E254,F254)/I254*100</f>
        <v>5.694963366307876</v>
      </c>
      <c r="H254" s="15">
        <f>(MAX(D254:F254)*100/MIN(D254:F254))-100</f>
        <v>12.068965517241381</v>
      </c>
      <c r="I254" s="5">
        <f>ROUND((D254+E254+F254)/3,2)</f>
        <v>1233.33</v>
      </c>
      <c r="J254" s="19">
        <v>1</v>
      </c>
      <c r="K254" s="5">
        <f>ROUND(I254*D255*J254,2)</f>
        <v>1356663</v>
      </c>
    </row>
    <row r="255" spans="1:11" x14ac:dyDescent="0.35">
      <c r="A255" s="2" t="s">
        <v>14</v>
      </c>
      <c r="B255" s="16"/>
      <c r="C255" s="16"/>
      <c r="D255" s="33">
        <v>1100</v>
      </c>
      <c r="E255" s="33"/>
      <c r="F255" s="33"/>
      <c r="G255" s="16" t="s">
        <v>11</v>
      </c>
      <c r="H255" s="16" t="s">
        <v>11</v>
      </c>
      <c r="I255" s="16" t="s">
        <v>11</v>
      </c>
      <c r="J255" s="16" t="s">
        <v>11</v>
      </c>
      <c r="K255" s="16" t="s">
        <v>11</v>
      </c>
    </row>
    <row r="256" spans="1:11" ht="75" customHeight="1" x14ac:dyDescent="0.35">
      <c r="A256" s="2" t="s">
        <v>27</v>
      </c>
      <c r="B256" s="34" t="s">
        <v>36</v>
      </c>
      <c r="C256" s="37" t="s">
        <v>28</v>
      </c>
      <c r="D256" s="3">
        <f t="shared" ref="D256:F256" si="144">D259-D257</f>
        <v>2583.33</v>
      </c>
      <c r="E256" s="3">
        <f t="shared" si="144"/>
        <v>2100</v>
      </c>
      <c r="F256" s="3">
        <f t="shared" si="144"/>
        <v>2250</v>
      </c>
      <c r="G256" s="16" t="s">
        <v>11</v>
      </c>
      <c r="H256" s="16" t="s">
        <v>11</v>
      </c>
      <c r="I256" s="4">
        <f>ROUND((D256+E256+F256)/3,2)</f>
        <v>2311.11</v>
      </c>
      <c r="J256" s="16" t="s">
        <v>11</v>
      </c>
      <c r="K256" s="26">
        <f t="shared" ref="K256" si="145">K259-K257</f>
        <v>924443.33</v>
      </c>
    </row>
    <row r="257" spans="1:11" ht="75" customHeight="1" x14ac:dyDescent="0.35">
      <c r="A257" s="2" t="s">
        <v>8</v>
      </c>
      <c r="B257" s="35"/>
      <c r="C257" s="38"/>
      <c r="D257" s="25">
        <f t="shared" ref="D257:F257" si="146">ROUND(D259*D258/(100%+D258),2)</f>
        <v>516.66999999999996</v>
      </c>
      <c r="E257" s="25">
        <f t="shared" si="146"/>
        <v>420</v>
      </c>
      <c r="F257" s="25">
        <f t="shared" si="146"/>
        <v>450</v>
      </c>
      <c r="G257" s="16" t="s">
        <v>11</v>
      </c>
      <c r="H257" s="16" t="s">
        <v>11</v>
      </c>
      <c r="I257" s="5">
        <f>I259-I256</f>
        <v>462.2199999999998</v>
      </c>
      <c r="J257" s="16" t="s">
        <v>11</v>
      </c>
      <c r="K257" s="25">
        <f>ROUND(K259*K258/(100%+K258),2)</f>
        <v>184888.67</v>
      </c>
    </row>
    <row r="258" spans="1:11" ht="75" customHeight="1" x14ac:dyDescent="0.35">
      <c r="A258" s="2" t="s">
        <v>10</v>
      </c>
      <c r="B258" s="35"/>
      <c r="C258" s="38"/>
      <c r="D258" s="16">
        <v>0.2</v>
      </c>
      <c r="E258" s="16">
        <v>0.2</v>
      </c>
      <c r="F258" s="32">
        <v>0.2</v>
      </c>
      <c r="G258" s="16" t="s">
        <v>11</v>
      </c>
      <c r="H258" s="16" t="s">
        <v>11</v>
      </c>
      <c r="I258" s="16" t="s">
        <v>11</v>
      </c>
      <c r="J258" s="16" t="s">
        <v>11</v>
      </c>
      <c r="K258" s="20">
        <v>0.2</v>
      </c>
    </row>
    <row r="259" spans="1:11" ht="75" customHeight="1" x14ac:dyDescent="0.35">
      <c r="A259" s="2" t="s">
        <v>26</v>
      </c>
      <c r="B259" s="36"/>
      <c r="C259" s="39"/>
      <c r="D259" s="21">
        <v>3100</v>
      </c>
      <c r="E259" s="21">
        <v>2520</v>
      </c>
      <c r="F259" s="21">
        <v>2700</v>
      </c>
      <c r="G259" s="7">
        <f>_xlfn.STDEV.S(D259,E259,F259)/I259*100</f>
        <v>10.704553288267087</v>
      </c>
      <c r="H259" s="15">
        <f>(MAX(D259:F259)*100/MIN(D259:F259))-100</f>
        <v>23.015873015873012</v>
      </c>
      <c r="I259" s="5">
        <f>ROUND((D259+E259+F259)/3,2)</f>
        <v>2773.33</v>
      </c>
      <c r="J259" s="19">
        <v>1</v>
      </c>
      <c r="K259" s="5">
        <f>ROUND(I259*D260*J259,2)</f>
        <v>1109332</v>
      </c>
    </row>
    <row r="260" spans="1:11" x14ac:dyDescent="0.35">
      <c r="A260" s="2" t="s">
        <v>14</v>
      </c>
      <c r="B260" s="16"/>
      <c r="C260" s="16"/>
      <c r="D260" s="33">
        <v>400</v>
      </c>
      <c r="E260" s="33"/>
      <c r="F260" s="33"/>
      <c r="G260" s="16" t="s">
        <v>11</v>
      </c>
      <c r="H260" s="16" t="s">
        <v>11</v>
      </c>
      <c r="I260" s="16" t="s">
        <v>11</v>
      </c>
      <c r="J260" s="16" t="s">
        <v>11</v>
      </c>
      <c r="K260" s="16" t="s">
        <v>11</v>
      </c>
    </row>
    <row r="261" spans="1:11" ht="75" customHeight="1" x14ac:dyDescent="0.35">
      <c r="A261" s="2" t="s">
        <v>27</v>
      </c>
      <c r="B261" s="34" t="s">
        <v>55</v>
      </c>
      <c r="C261" s="37" t="s">
        <v>28</v>
      </c>
      <c r="D261" s="3">
        <f t="shared" ref="D261:F261" si="147">D264-D262</f>
        <v>1391.67</v>
      </c>
      <c r="E261" s="3">
        <f t="shared" si="147"/>
        <v>1333.33</v>
      </c>
      <c r="F261" s="3">
        <f t="shared" si="147"/>
        <v>1200</v>
      </c>
      <c r="G261" s="16" t="s">
        <v>11</v>
      </c>
      <c r="H261" s="16" t="s">
        <v>11</v>
      </c>
      <c r="I261" s="4">
        <f>ROUND((D261+E261+F261)/3,2)</f>
        <v>1308.33</v>
      </c>
      <c r="J261" s="16" t="s">
        <v>11</v>
      </c>
      <c r="K261" s="26">
        <f t="shared" ref="K261" si="148">K264-K262</f>
        <v>392500</v>
      </c>
    </row>
    <row r="262" spans="1:11" ht="75" customHeight="1" x14ac:dyDescent="0.35">
      <c r="A262" s="2" t="s">
        <v>8</v>
      </c>
      <c r="B262" s="35"/>
      <c r="C262" s="38"/>
      <c r="D262" s="25">
        <f t="shared" ref="D262:F262" si="149">ROUND(D264*D263/(100%+D263),2)</f>
        <v>278.33</v>
      </c>
      <c r="E262" s="25">
        <f t="shared" si="149"/>
        <v>266.67</v>
      </c>
      <c r="F262" s="25">
        <f t="shared" si="149"/>
        <v>240</v>
      </c>
      <c r="G262" s="16" t="s">
        <v>11</v>
      </c>
      <c r="H262" s="16" t="s">
        <v>11</v>
      </c>
      <c r="I262" s="5">
        <f>I264-I261</f>
        <v>261.67000000000007</v>
      </c>
      <c r="J262" s="16" t="s">
        <v>11</v>
      </c>
      <c r="K262" s="25">
        <f>ROUND(K264*K263/(100%+K263),2)</f>
        <v>78500</v>
      </c>
    </row>
    <row r="263" spans="1:11" ht="75" customHeight="1" x14ac:dyDescent="0.35">
      <c r="A263" s="2" t="s">
        <v>10</v>
      </c>
      <c r="B263" s="35"/>
      <c r="C263" s="38"/>
      <c r="D263" s="16">
        <v>0.2</v>
      </c>
      <c r="E263" s="16">
        <v>0.2</v>
      </c>
      <c r="F263" s="32">
        <v>0.2</v>
      </c>
      <c r="G263" s="16" t="s">
        <v>11</v>
      </c>
      <c r="H263" s="16" t="s">
        <v>11</v>
      </c>
      <c r="I263" s="16" t="s">
        <v>11</v>
      </c>
      <c r="J263" s="16" t="s">
        <v>11</v>
      </c>
      <c r="K263" s="20">
        <v>0.2</v>
      </c>
    </row>
    <row r="264" spans="1:11" ht="75" customHeight="1" x14ac:dyDescent="0.35">
      <c r="A264" s="2" t="s">
        <v>26</v>
      </c>
      <c r="B264" s="36"/>
      <c r="C264" s="39"/>
      <c r="D264" s="21">
        <v>1670</v>
      </c>
      <c r="E264" s="21">
        <v>1600</v>
      </c>
      <c r="F264" s="21">
        <v>1440</v>
      </c>
      <c r="G264" s="7">
        <f>_xlfn.STDEV.S(D264,E264,F264)/I264*100</f>
        <v>7.5094433901602535</v>
      </c>
      <c r="H264" s="15">
        <f>(MAX(D264:F264)*100/MIN(D264:F264))-100</f>
        <v>15.972222222222229</v>
      </c>
      <c r="I264" s="5">
        <f>ROUND((D264+E264+F264)/3,2)</f>
        <v>1570</v>
      </c>
      <c r="J264" s="19">
        <v>1</v>
      </c>
      <c r="K264" s="5">
        <f>ROUND(I264*D265*J264,2)</f>
        <v>471000</v>
      </c>
    </row>
    <row r="265" spans="1:11" x14ac:dyDescent="0.35">
      <c r="A265" s="2" t="s">
        <v>14</v>
      </c>
      <c r="B265" s="16"/>
      <c r="C265" s="16"/>
      <c r="D265" s="33">
        <v>300</v>
      </c>
      <c r="E265" s="33"/>
      <c r="F265" s="33"/>
      <c r="G265" s="16" t="s">
        <v>11</v>
      </c>
      <c r="H265" s="16" t="s">
        <v>11</v>
      </c>
      <c r="I265" s="16" t="s">
        <v>11</v>
      </c>
      <c r="J265" s="16" t="s">
        <v>11</v>
      </c>
      <c r="K265" s="16" t="s">
        <v>11</v>
      </c>
    </row>
    <row r="266" spans="1:11" ht="75" customHeight="1" x14ac:dyDescent="0.35">
      <c r="A266" s="2" t="s">
        <v>27</v>
      </c>
      <c r="B266" s="34" t="s">
        <v>56</v>
      </c>
      <c r="C266" s="37" t="s">
        <v>28</v>
      </c>
      <c r="D266" s="3">
        <f t="shared" ref="D266:F266" si="150">D269-D267</f>
        <v>2066.67</v>
      </c>
      <c r="E266" s="3">
        <f t="shared" si="150"/>
        <v>1966.67</v>
      </c>
      <c r="F266" s="3">
        <f t="shared" si="150"/>
        <v>1800</v>
      </c>
      <c r="G266" s="16" t="s">
        <v>11</v>
      </c>
      <c r="H266" s="16" t="s">
        <v>11</v>
      </c>
      <c r="I266" s="4">
        <f>ROUND((D266+E266+F266)/3,2)</f>
        <v>1944.45</v>
      </c>
      <c r="J266" s="16" t="s">
        <v>11</v>
      </c>
      <c r="K266" s="26">
        <f t="shared" ref="K266" si="151">K269-K267</f>
        <v>777776.67</v>
      </c>
    </row>
    <row r="267" spans="1:11" ht="75" customHeight="1" x14ac:dyDescent="0.35">
      <c r="A267" s="2" t="s">
        <v>8</v>
      </c>
      <c r="B267" s="35"/>
      <c r="C267" s="38"/>
      <c r="D267" s="25">
        <f t="shared" ref="D267:F267" si="152">ROUND(D269*D268/(100%+D268),2)</f>
        <v>413.33</v>
      </c>
      <c r="E267" s="25">
        <f t="shared" si="152"/>
        <v>393.33</v>
      </c>
      <c r="F267" s="25">
        <f t="shared" si="152"/>
        <v>360</v>
      </c>
      <c r="G267" s="16" t="s">
        <v>11</v>
      </c>
      <c r="H267" s="16" t="s">
        <v>11</v>
      </c>
      <c r="I267" s="5">
        <f>I269-I266</f>
        <v>388.87999999999988</v>
      </c>
      <c r="J267" s="16" t="s">
        <v>11</v>
      </c>
      <c r="K267" s="25">
        <f>ROUND(K269*K268/(100%+K268),2)</f>
        <v>155555.32999999999</v>
      </c>
    </row>
    <row r="268" spans="1:11" ht="75" customHeight="1" x14ac:dyDescent="0.35">
      <c r="A268" s="2" t="s">
        <v>10</v>
      </c>
      <c r="B268" s="35"/>
      <c r="C268" s="38"/>
      <c r="D268" s="16">
        <v>0.2</v>
      </c>
      <c r="E268" s="16">
        <v>0.2</v>
      </c>
      <c r="F268" s="32">
        <v>0.2</v>
      </c>
      <c r="G268" s="16" t="s">
        <v>11</v>
      </c>
      <c r="H268" s="16" t="s">
        <v>11</v>
      </c>
      <c r="I268" s="16" t="s">
        <v>11</v>
      </c>
      <c r="J268" s="16" t="s">
        <v>11</v>
      </c>
      <c r="K268" s="20">
        <v>0.2</v>
      </c>
    </row>
    <row r="269" spans="1:11" ht="75" customHeight="1" x14ac:dyDescent="0.35">
      <c r="A269" s="2" t="s">
        <v>26</v>
      </c>
      <c r="B269" s="36"/>
      <c r="C269" s="39"/>
      <c r="D269" s="21">
        <v>2480</v>
      </c>
      <c r="E269" s="21">
        <v>2360</v>
      </c>
      <c r="F269" s="21">
        <v>2160</v>
      </c>
      <c r="G269" s="7">
        <f>_xlfn.STDEV.S(D269,E269,F269)/I269*100</f>
        <v>6.9282131277228345</v>
      </c>
      <c r="H269" s="15">
        <f>(MAX(D269:F269)*100/MIN(D269:F269))-100</f>
        <v>14.81481481481481</v>
      </c>
      <c r="I269" s="5">
        <f>ROUND((D269+E269+F269)/3,2)</f>
        <v>2333.33</v>
      </c>
      <c r="J269" s="19">
        <v>1</v>
      </c>
      <c r="K269" s="5">
        <f>ROUND(I269*D270*J269,2)</f>
        <v>933332</v>
      </c>
    </row>
    <row r="270" spans="1:11" x14ac:dyDescent="0.35">
      <c r="A270" s="2" t="s">
        <v>14</v>
      </c>
      <c r="B270" s="16"/>
      <c r="C270" s="16"/>
      <c r="D270" s="33">
        <v>400</v>
      </c>
      <c r="E270" s="33"/>
      <c r="F270" s="33"/>
      <c r="G270" s="16" t="s">
        <v>11</v>
      </c>
      <c r="H270" s="16" t="s">
        <v>11</v>
      </c>
      <c r="I270" s="16" t="s">
        <v>11</v>
      </c>
      <c r="J270" s="16" t="s">
        <v>11</v>
      </c>
      <c r="K270" s="16" t="s">
        <v>11</v>
      </c>
    </row>
    <row r="271" spans="1:11" ht="75" customHeight="1" x14ac:dyDescent="0.35">
      <c r="A271" s="2" t="s">
        <v>27</v>
      </c>
      <c r="B271" s="34" t="s">
        <v>57</v>
      </c>
      <c r="C271" s="37" t="s">
        <v>28</v>
      </c>
      <c r="D271" s="3">
        <f t="shared" ref="D271:F271" si="153">D274-D272</f>
        <v>558.33000000000004</v>
      </c>
      <c r="E271" s="3">
        <f t="shared" si="153"/>
        <v>537.5</v>
      </c>
      <c r="F271" s="3">
        <f t="shared" si="153"/>
        <v>489.17</v>
      </c>
      <c r="G271" s="16" t="s">
        <v>11</v>
      </c>
      <c r="H271" s="16" t="s">
        <v>11</v>
      </c>
      <c r="I271" s="4">
        <f>ROUND((D271+E271+F271)/3,2)</f>
        <v>528.33000000000004</v>
      </c>
      <c r="J271" s="16" t="s">
        <v>11</v>
      </c>
      <c r="K271" s="26">
        <f t="shared" ref="K271" si="154">K274-K272</f>
        <v>158500</v>
      </c>
    </row>
    <row r="272" spans="1:11" ht="75" customHeight="1" x14ac:dyDescent="0.35">
      <c r="A272" s="2" t="s">
        <v>8</v>
      </c>
      <c r="B272" s="35"/>
      <c r="C272" s="38"/>
      <c r="D272" s="25">
        <f t="shared" ref="D272:F272" si="155">ROUND(D274*D273/(100%+D273),2)</f>
        <v>111.67</v>
      </c>
      <c r="E272" s="25">
        <f t="shared" si="155"/>
        <v>107.5</v>
      </c>
      <c r="F272" s="25">
        <f t="shared" si="155"/>
        <v>97.83</v>
      </c>
      <c r="G272" s="16" t="s">
        <v>11</v>
      </c>
      <c r="H272" s="16" t="s">
        <v>11</v>
      </c>
      <c r="I272" s="5">
        <f>I274-I271</f>
        <v>105.66999999999996</v>
      </c>
      <c r="J272" s="16" t="s">
        <v>11</v>
      </c>
      <c r="K272" s="25">
        <f>ROUND(K274*K273/(100%+K273),2)</f>
        <v>31700</v>
      </c>
    </row>
    <row r="273" spans="1:11" ht="75" customHeight="1" x14ac:dyDescent="0.35">
      <c r="A273" s="2" t="s">
        <v>10</v>
      </c>
      <c r="B273" s="35"/>
      <c r="C273" s="38"/>
      <c r="D273" s="16">
        <v>0.2</v>
      </c>
      <c r="E273" s="16">
        <v>0.2</v>
      </c>
      <c r="F273" s="32">
        <v>0.2</v>
      </c>
      <c r="G273" s="16" t="s">
        <v>11</v>
      </c>
      <c r="H273" s="16" t="s">
        <v>11</v>
      </c>
      <c r="I273" s="16" t="s">
        <v>11</v>
      </c>
      <c r="J273" s="16" t="s">
        <v>11</v>
      </c>
      <c r="K273" s="20">
        <v>0.2</v>
      </c>
    </row>
    <row r="274" spans="1:11" ht="75" customHeight="1" x14ac:dyDescent="0.35">
      <c r="A274" s="2" t="s">
        <v>26</v>
      </c>
      <c r="B274" s="36"/>
      <c r="C274" s="39"/>
      <c r="D274" s="21">
        <v>670</v>
      </c>
      <c r="E274" s="21">
        <v>645</v>
      </c>
      <c r="F274" s="28">
        <v>587</v>
      </c>
      <c r="G274" s="7">
        <f>_xlfn.STDEV.S(D274,E274,F274)/I274*100</f>
        <v>6.7159838662598643</v>
      </c>
      <c r="H274" s="27">
        <f>(MAX(D274:F274)*100/MIN(D274:F274))-100</f>
        <v>14.139693356047701</v>
      </c>
      <c r="I274" s="5">
        <f>ROUND((D274+E274+F274)/3,2)</f>
        <v>634</v>
      </c>
      <c r="J274" s="19">
        <v>1</v>
      </c>
      <c r="K274" s="5">
        <f>ROUND(I274*D275*J274,2)</f>
        <v>190200</v>
      </c>
    </row>
    <row r="275" spans="1:11" x14ac:dyDescent="0.35">
      <c r="A275" s="2" t="s">
        <v>14</v>
      </c>
      <c r="B275" s="16"/>
      <c r="C275" s="16"/>
      <c r="D275" s="33">
        <v>300</v>
      </c>
      <c r="E275" s="33"/>
      <c r="F275" s="33"/>
      <c r="G275" s="16" t="s">
        <v>11</v>
      </c>
      <c r="H275" s="16" t="s">
        <v>11</v>
      </c>
      <c r="I275" s="16" t="s">
        <v>11</v>
      </c>
      <c r="J275" s="16" t="s">
        <v>11</v>
      </c>
      <c r="K275" s="16" t="s">
        <v>11</v>
      </c>
    </row>
    <row r="276" spans="1:11" ht="75" customHeight="1" x14ac:dyDescent="0.35">
      <c r="A276" s="2" t="s">
        <v>27</v>
      </c>
      <c r="B276" s="34" t="s">
        <v>58</v>
      </c>
      <c r="C276" s="37" t="s">
        <v>28</v>
      </c>
      <c r="D276" s="3">
        <f t="shared" ref="D276:F276" si="156">D279-D277</f>
        <v>3666.67</v>
      </c>
      <c r="E276" s="3">
        <f t="shared" si="156"/>
        <v>3458.33</v>
      </c>
      <c r="F276" s="3">
        <f t="shared" si="156"/>
        <v>3250</v>
      </c>
      <c r="G276" s="16" t="s">
        <v>11</v>
      </c>
      <c r="H276" s="16" t="s">
        <v>11</v>
      </c>
      <c r="I276" s="4">
        <f>ROUND((D276+E276+F276)/3,2)</f>
        <v>3458.33</v>
      </c>
      <c r="J276" s="16" t="s">
        <v>11</v>
      </c>
      <c r="K276" s="26">
        <f t="shared" ref="K276" si="157">K279-K277</f>
        <v>1037500</v>
      </c>
    </row>
    <row r="277" spans="1:11" ht="75" customHeight="1" x14ac:dyDescent="0.35">
      <c r="A277" s="2" t="s">
        <v>8</v>
      </c>
      <c r="B277" s="35"/>
      <c r="C277" s="38"/>
      <c r="D277" s="25">
        <f t="shared" ref="D277:F277" si="158">ROUND(D279*D278/(100%+D278),2)</f>
        <v>733.33</v>
      </c>
      <c r="E277" s="25">
        <f t="shared" si="158"/>
        <v>691.67</v>
      </c>
      <c r="F277" s="25">
        <f t="shared" si="158"/>
        <v>650</v>
      </c>
      <c r="G277" s="16" t="s">
        <v>11</v>
      </c>
      <c r="H277" s="16" t="s">
        <v>11</v>
      </c>
      <c r="I277" s="5">
        <f>I279-I276</f>
        <v>691.67000000000007</v>
      </c>
      <c r="J277" s="16" t="s">
        <v>11</v>
      </c>
      <c r="K277" s="25">
        <f>ROUND(K279*K278/(100%+K278),2)</f>
        <v>207500</v>
      </c>
    </row>
    <row r="278" spans="1:11" ht="75" customHeight="1" x14ac:dyDescent="0.35">
      <c r="A278" s="2" t="s">
        <v>10</v>
      </c>
      <c r="B278" s="35"/>
      <c r="C278" s="38"/>
      <c r="D278" s="16">
        <v>0.2</v>
      </c>
      <c r="E278" s="16">
        <v>0.2</v>
      </c>
      <c r="F278" s="32">
        <v>0.2</v>
      </c>
      <c r="G278" s="16" t="s">
        <v>11</v>
      </c>
      <c r="H278" s="16" t="s">
        <v>11</v>
      </c>
      <c r="I278" s="16" t="s">
        <v>11</v>
      </c>
      <c r="J278" s="16" t="s">
        <v>11</v>
      </c>
      <c r="K278" s="20">
        <v>0.2</v>
      </c>
    </row>
    <row r="279" spans="1:11" ht="75" customHeight="1" x14ac:dyDescent="0.35">
      <c r="A279" s="2" t="s">
        <v>26</v>
      </c>
      <c r="B279" s="36"/>
      <c r="C279" s="39"/>
      <c r="D279" s="21">
        <v>4400</v>
      </c>
      <c r="E279" s="21">
        <v>4150</v>
      </c>
      <c r="F279" s="28">
        <v>3900</v>
      </c>
      <c r="G279" s="7">
        <f>_xlfn.STDEV.S(D279,E279,F279)/I279*100</f>
        <v>6.024096385542169</v>
      </c>
      <c r="H279" s="27">
        <f>(MAX(D279:F279)*100/MIN(D279:F279))-100</f>
        <v>12.820512820512818</v>
      </c>
      <c r="I279" s="5">
        <f>ROUND((D279+E279+F279)/3,2)</f>
        <v>4150</v>
      </c>
      <c r="J279" s="19">
        <v>1</v>
      </c>
      <c r="K279" s="5">
        <f>ROUND(I279*D280*J279,2)</f>
        <v>1245000</v>
      </c>
    </row>
    <row r="280" spans="1:11" x14ac:dyDescent="0.35">
      <c r="A280" s="2" t="s">
        <v>14</v>
      </c>
      <c r="B280" s="16"/>
      <c r="C280" s="16"/>
      <c r="D280" s="33">
        <v>300</v>
      </c>
      <c r="E280" s="33"/>
      <c r="F280" s="33"/>
      <c r="G280" s="16" t="s">
        <v>11</v>
      </c>
      <c r="H280" s="16" t="s">
        <v>11</v>
      </c>
      <c r="I280" s="16" t="s">
        <v>11</v>
      </c>
      <c r="J280" s="16" t="s">
        <v>11</v>
      </c>
      <c r="K280" s="16" t="s">
        <v>11</v>
      </c>
    </row>
    <row r="281" spans="1:11" ht="75" customHeight="1" x14ac:dyDescent="0.35">
      <c r="A281" s="2" t="s">
        <v>27</v>
      </c>
      <c r="B281" s="34" t="s">
        <v>59</v>
      </c>
      <c r="C281" s="37" t="s">
        <v>28</v>
      </c>
      <c r="D281" s="3">
        <f t="shared" ref="D281:F281" si="159">D284-D282</f>
        <v>2316.67</v>
      </c>
      <c r="E281" s="3">
        <f t="shared" si="159"/>
        <v>1966.67</v>
      </c>
      <c r="F281" s="3">
        <f t="shared" si="159"/>
        <v>2000</v>
      </c>
      <c r="G281" s="16" t="s">
        <v>11</v>
      </c>
      <c r="H281" s="16" t="s">
        <v>11</v>
      </c>
      <c r="I281" s="4">
        <f>ROUND((D281+E281+F281)/3,2)</f>
        <v>2094.4499999999998</v>
      </c>
      <c r="J281" s="16" t="s">
        <v>11</v>
      </c>
      <c r="K281" s="26">
        <f t="shared" ref="K281" si="160">K284-K282</f>
        <v>1047220.83</v>
      </c>
    </row>
    <row r="282" spans="1:11" ht="75" customHeight="1" x14ac:dyDescent="0.35">
      <c r="A282" s="2" t="s">
        <v>8</v>
      </c>
      <c r="B282" s="35"/>
      <c r="C282" s="38"/>
      <c r="D282" s="25">
        <f t="shared" ref="D282:F282" si="161">ROUND(D284*D283/(100%+D283),2)</f>
        <v>463.33</v>
      </c>
      <c r="E282" s="25">
        <f t="shared" si="161"/>
        <v>393.33</v>
      </c>
      <c r="F282" s="25">
        <f t="shared" si="161"/>
        <v>400</v>
      </c>
      <c r="G282" s="16" t="s">
        <v>11</v>
      </c>
      <c r="H282" s="16" t="s">
        <v>11</v>
      </c>
      <c r="I282" s="5">
        <f>I284-I281</f>
        <v>418.88000000000011</v>
      </c>
      <c r="J282" s="16" t="s">
        <v>11</v>
      </c>
      <c r="K282" s="25">
        <f>ROUND(K284*K283/(100%+K283),2)</f>
        <v>209444.17</v>
      </c>
    </row>
    <row r="283" spans="1:11" ht="75" customHeight="1" x14ac:dyDescent="0.35">
      <c r="A283" s="2" t="s">
        <v>10</v>
      </c>
      <c r="B283" s="35"/>
      <c r="C283" s="38"/>
      <c r="D283" s="16">
        <v>0.2</v>
      </c>
      <c r="E283" s="16">
        <v>0.2</v>
      </c>
      <c r="F283" s="32">
        <v>0.2</v>
      </c>
      <c r="G283" s="16" t="s">
        <v>11</v>
      </c>
      <c r="H283" s="16" t="s">
        <v>11</v>
      </c>
      <c r="I283" s="16" t="s">
        <v>11</v>
      </c>
      <c r="J283" s="16" t="s">
        <v>11</v>
      </c>
      <c r="K283" s="20">
        <v>0.2</v>
      </c>
    </row>
    <row r="284" spans="1:11" ht="75" customHeight="1" x14ac:dyDescent="0.35">
      <c r="A284" s="2" t="s">
        <v>26</v>
      </c>
      <c r="B284" s="36"/>
      <c r="C284" s="39"/>
      <c r="D284" s="21">
        <v>2780</v>
      </c>
      <c r="E284" s="21">
        <v>2360</v>
      </c>
      <c r="F284" s="21">
        <v>2400</v>
      </c>
      <c r="G284" s="7">
        <f>_xlfn.STDEV.S(D284,E284,F284)/I284*100</f>
        <v>9.2230035587387835</v>
      </c>
      <c r="H284" s="15">
        <f>(MAX(D284:F284)*100/MIN(D284:F284))-100</f>
        <v>17.79661016949153</v>
      </c>
      <c r="I284" s="5">
        <f>ROUND((D284+E284+F284)/3,2)</f>
        <v>2513.33</v>
      </c>
      <c r="J284" s="19">
        <v>1</v>
      </c>
      <c r="K284" s="5">
        <f>ROUND(I284*D285*J284,2)</f>
        <v>1256665</v>
      </c>
    </row>
    <row r="285" spans="1:11" x14ac:dyDescent="0.35">
      <c r="A285" s="2" t="s">
        <v>14</v>
      </c>
      <c r="B285" s="16"/>
      <c r="C285" s="16"/>
      <c r="D285" s="33">
        <v>500</v>
      </c>
      <c r="E285" s="33"/>
      <c r="F285" s="33"/>
      <c r="G285" s="16" t="s">
        <v>11</v>
      </c>
      <c r="H285" s="16" t="s">
        <v>11</v>
      </c>
      <c r="I285" s="16" t="s">
        <v>11</v>
      </c>
      <c r="J285" s="16" t="s">
        <v>11</v>
      </c>
      <c r="K285" s="16" t="s">
        <v>11</v>
      </c>
    </row>
    <row r="286" spans="1:11" ht="75" customHeight="1" x14ac:dyDescent="0.35">
      <c r="A286" s="2" t="s">
        <v>27</v>
      </c>
      <c r="B286" s="34" t="s">
        <v>60</v>
      </c>
      <c r="C286" s="37" t="s">
        <v>28</v>
      </c>
      <c r="D286" s="3">
        <f t="shared" ref="D286:F286" si="162">D289-D287</f>
        <v>229.17000000000002</v>
      </c>
      <c r="E286" s="3">
        <f t="shared" si="162"/>
        <v>216.67000000000002</v>
      </c>
      <c r="F286" s="3">
        <f t="shared" si="162"/>
        <v>195.82999999999998</v>
      </c>
      <c r="G286" s="16" t="s">
        <v>11</v>
      </c>
      <c r="H286" s="16" t="s">
        <v>11</v>
      </c>
      <c r="I286" s="4">
        <f>ROUND((D286+E286+F286)/3,2)</f>
        <v>213.89</v>
      </c>
      <c r="J286" s="16" t="s">
        <v>11</v>
      </c>
      <c r="K286" s="26">
        <f t="shared" ref="K286" si="163">K289-K287</f>
        <v>213891.66999999998</v>
      </c>
    </row>
    <row r="287" spans="1:11" ht="75" customHeight="1" x14ac:dyDescent="0.35">
      <c r="A287" s="2" t="s">
        <v>8</v>
      </c>
      <c r="B287" s="35"/>
      <c r="C287" s="38"/>
      <c r="D287" s="25">
        <f t="shared" ref="D287:F287" si="164">ROUND(D289*D288/(100%+D288),2)</f>
        <v>45.83</v>
      </c>
      <c r="E287" s="25">
        <f t="shared" si="164"/>
        <v>43.33</v>
      </c>
      <c r="F287" s="25">
        <f t="shared" si="164"/>
        <v>39.17</v>
      </c>
      <c r="G287" s="16" t="s">
        <v>11</v>
      </c>
      <c r="H287" s="16" t="s">
        <v>11</v>
      </c>
      <c r="I287" s="5">
        <f>I289-I286</f>
        <v>42.78000000000003</v>
      </c>
      <c r="J287" s="16" t="s">
        <v>11</v>
      </c>
      <c r="K287" s="25">
        <f>ROUND(K289*K288/(100%+K288),2)</f>
        <v>42778.33</v>
      </c>
    </row>
    <row r="288" spans="1:11" ht="75" customHeight="1" x14ac:dyDescent="0.35">
      <c r="A288" s="2" t="s">
        <v>10</v>
      </c>
      <c r="B288" s="35"/>
      <c r="C288" s="38"/>
      <c r="D288" s="16">
        <v>0.2</v>
      </c>
      <c r="E288" s="16">
        <v>0.2</v>
      </c>
      <c r="F288" s="32">
        <v>0.2</v>
      </c>
      <c r="G288" s="16" t="s">
        <v>11</v>
      </c>
      <c r="H288" s="16" t="s">
        <v>11</v>
      </c>
      <c r="I288" s="16" t="s">
        <v>11</v>
      </c>
      <c r="J288" s="16" t="s">
        <v>11</v>
      </c>
      <c r="K288" s="20">
        <v>0.2</v>
      </c>
    </row>
    <row r="289" spans="1:12" ht="75" customHeight="1" x14ac:dyDescent="0.35">
      <c r="A289" s="2" t="s">
        <v>26</v>
      </c>
      <c r="B289" s="36"/>
      <c r="C289" s="39"/>
      <c r="D289" s="21">
        <v>275</v>
      </c>
      <c r="E289" s="21">
        <v>260</v>
      </c>
      <c r="F289" s="21">
        <v>235</v>
      </c>
      <c r="G289" s="7">
        <f>_xlfn.STDEV.S(D289,E289,F289)/I289*100</f>
        <v>7.8728559713394253</v>
      </c>
      <c r="H289" s="15">
        <f>(MAX(D289:F289)*100/MIN(D289:F289))-100</f>
        <v>17.021276595744681</v>
      </c>
      <c r="I289" s="5">
        <f>ROUND((D289+E289+F289)/3,2)</f>
        <v>256.67</v>
      </c>
      <c r="J289" s="19">
        <v>1</v>
      </c>
      <c r="K289" s="5">
        <f>ROUND(I289*D290*J289,2)</f>
        <v>256670</v>
      </c>
    </row>
    <row r="290" spans="1:12" x14ac:dyDescent="0.35">
      <c r="A290" s="2" t="s">
        <v>14</v>
      </c>
      <c r="B290" s="16"/>
      <c r="C290" s="16"/>
      <c r="D290" s="33">
        <v>1000</v>
      </c>
      <c r="E290" s="33"/>
      <c r="F290" s="33"/>
      <c r="G290" s="16" t="s">
        <v>11</v>
      </c>
      <c r="H290" s="16" t="s">
        <v>11</v>
      </c>
      <c r="I290" s="16" t="s">
        <v>11</v>
      </c>
      <c r="J290" s="16" t="s">
        <v>11</v>
      </c>
      <c r="K290" s="16" t="s">
        <v>11</v>
      </c>
    </row>
    <row r="291" spans="1:12" s="22" customFormat="1" ht="152.25" customHeight="1" x14ac:dyDescent="0.35">
      <c r="A291" s="2" t="s">
        <v>12</v>
      </c>
      <c r="B291" s="16" t="s">
        <v>11</v>
      </c>
      <c r="C291" s="16" t="s">
        <v>11</v>
      </c>
      <c r="D291" s="16" t="s">
        <v>11</v>
      </c>
      <c r="E291" s="16" t="s">
        <v>11</v>
      </c>
      <c r="F291" s="16" t="s">
        <v>11</v>
      </c>
      <c r="G291" s="16" t="s">
        <v>11</v>
      </c>
      <c r="H291" s="16" t="s">
        <v>11</v>
      </c>
      <c r="I291" s="16" t="s">
        <v>11</v>
      </c>
      <c r="J291" s="16" t="s">
        <v>11</v>
      </c>
      <c r="K291" s="26">
        <f>K294-K292</f>
        <v>21213686.25</v>
      </c>
    </row>
    <row r="292" spans="1:12" s="22" customFormat="1" ht="66" customHeight="1" x14ac:dyDescent="0.35">
      <c r="A292" s="2" t="s">
        <v>8</v>
      </c>
      <c r="B292" s="16" t="s">
        <v>11</v>
      </c>
      <c r="C292" s="16" t="s">
        <v>11</v>
      </c>
      <c r="D292" s="16" t="s">
        <v>11</v>
      </c>
      <c r="E292" s="16" t="s">
        <v>11</v>
      </c>
      <c r="F292" s="16" t="s">
        <v>11</v>
      </c>
      <c r="G292" s="16" t="s">
        <v>11</v>
      </c>
      <c r="H292" s="16" t="s">
        <v>11</v>
      </c>
      <c r="I292" s="16" t="s">
        <v>11</v>
      </c>
      <c r="J292" s="16" t="s">
        <v>11</v>
      </c>
      <c r="K292" s="25">
        <f>ROUND(K294*K293/(100%+K293),2)</f>
        <v>4242737.25</v>
      </c>
    </row>
    <row r="293" spans="1:12" s="22" customFormat="1" ht="50.25" customHeight="1" x14ac:dyDescent="0.35">
      <c r="A293" s="2" t="s">
        <v>10</v>
      </c>
      <c r="B293" s="16" t="s">
        <v>11</v>
      </c>
      <c r="C293" s="16" t="s">
        <v>11</v>
      </c>
      <c r="D293" s="6" t="s">
        <v>11</v>
      </c>
      <c r="E293" s="6" t="s">
        <v>11</v>
      </c>
      <c r="F293" s="6" t="s">
        <v>11</v>
      </c>
      <c r="G293" s="16" t="s">
        <v>11</v>
      </c>
      <c r="H293" s="16" t="s">
        <v>11</v>
      </c>
      <c r="I293" s="16" t="s">
        <v>11</v>
      </c>
      <c r="J293" s="16" t="s">
        <v>11</v>
      </c>
      <c r="K293" s="20">
        <v>0.2</v>
      </c>
    </row>
    <row r="294" spans="1:12" s="22" customFormat="1" ht="155.25" customHeight="1" x14ac:dyDescent="0.35">
      <c r="A294" s="2" t="s">
        <v>15</v>
      </c>
      <c r="B294" s="16" t="s">
        <v>11</v>
      </c>
      <c r="C294" s="16" t="s">
        <v>11</v>
      </c>
      <c r="D294" s="16" t="s">
        <v>11</v>
      </c>
      <c r="E294" s="16" t="s">
        <v>11</v>
      </c>
      <c r="F294" s="16" t="s">
        <v>11</v>
      </c>
      <c r="G294" s="16" t="s">
        <v>11</v>
      </c>
      <c r="H294" s="16" t="s">
        <v>11</v>
      </c>
      <c r="I294" s="16" t="s">
        <v>11</v>
      </c>
      <c r="J294" s="16" t="s">
        <v>11</v>
      </c>
      <c r="K294" s="3">
        <f>SUMIF(A11:A296,"Цена за единицу товара,  работы, услуги с учетом налога на добавленную стоимость",K11:K296)</f>
        <v>25456423.5</v>
      </c>
    </row>
    <row r="295" spans="1:12" ht="30" customHeight="1" x14ac:dyDescent="0.35">
      <c r="A295" s="23" t="s">
        <v>5</v>
      </c>
      <c r="B295" s="8" t="s">
        <v>11</v>
      </c>
      <c r="C295" s="8" t="s">
        <v>11</v>
      </c>
      <c r="D295" s="31"/>
      <c r="E295" s="31"/>
      <c r="F295" s="31"/>
      <c r="G295" s="16" t="s">
        <v>11</v>
      </c>
      <c r="H295" s="16" t="s">
        <v>11</v>
      </c>
      <c r="I295" s="4" t="s">
        <v>11</v>
      </c>
      <c r="J295" s="24" t="s">
        <v>11</v>
      </c>
      <c r="K295" s="16" t="s">
        <v>11</v>
      </c>
    </row>
    <row r="296" spans="1:12" ht="33" customHeight="1" x14ac:dyDescent="0.35">
      <c r="A296" s="23" t="s">
        <v>6</v>
      </c>
      <c r="B296" s="16" t="s">
        <v>11</v>
      </c>
      <c r="C296" s="16" t="s">
        <v>11</v>
      </c>
      <c r="D296" s="31"/>
      <c r="E296" s="31"/>
      <c r="F296" s="31"/>
      <c r="G296" s="16" t="s">
        <v>11</v>
      </c>
      <c r="H296" s="16" t="s">
        <v>11</v>
      </c>
      <c r="I296" s="16" t="s">
        <v>11</v>
      </c>
      <c r="J296" s="16" t="s">
        <v>11</v>
      </c>
      <c r="K296" s="16" t="s">
        <v>11</v>
      </c>
    </row>
    <row r="297" spans="1:12" ht="31.5" customHeight="1" x14ac:dyDescent="0.35">
      <c r="A297" s="43" t="s">
        <v>61</v>
      </c>
      <c r="B297" s="43"/>
      <c r="C297" s="43"/>
      <c r="D297" s="43"/>
      <c r="E297" s="43"/>
      <c r="F297" s="43"/>
      <c r="G297" s="43"/>
      <c r="H297" s="43"/>
      <c r="I297" s="43"/>
      <c r="J297" s="43"/>
      <c r="K297" s="44"/>
    </row>
    <row r="298" spans="1:12" ht="24.75" customHeight="1" x14ac:dyDescent="0.4">
      <c r="A298" s="41" t="s">
        <v>21</v>
      </c>
      <c r="B298" s="41"/>
      <c r="C298" s="41"/>
      <c r="D298" s="41"/>
      <c r="E298" s="41"/>
      <c r="F298" s="41"/>
      <c r="G298" s="41"/>
      <c r="H298" s="42"/>
      <c r="I298" s="42"/>
      <c r="J298" s="45" t="s">
        <v>22</v>
      </c>
      <c r="K298" s="45"/>
      <c r="L298" s="9"/>
    </row>
    <row r="299" spans="1:12" ht="27.75" customHeight="1" x14ac:dyDescent="0.4">
      <c r="A299" s="40" t="s">
        <v>62</v>
      </c>
      <c r="B299" s="40"/>
      <c r="C299" s="40"/>
      <c r="D299" s="40"/>
      <c r="E299" s="40"/>
      <c r="F299" s="40"/>
      <c r="G299" s="40"/>
      <c r="H299" s="10"/>
      <c r="I299" s="10"/>
      <c r="J299" s="11"/>
      <c r="K299" s="11"/>
    </row>
    <row r="301" spans="1:12" x14ac:dyDescent="0.4">
      <c r="A301" s="12"/>
      <c r="D301" s="13"/>
    </row>
  </sheetData>
  <mergeCells count="189">
    <mergeCell ref="D280:F280"/>
    <mergeCell ref="B281:B284"/>
    <mergeCell ref="C281:C284"/>
    <mergeCell ref="D285:F285"/>
    <mergeCell ref="B286:B289"/>
    <mergeCell ref="C286:C289"/>
    <mergeCell ref="D290:F290"/>
    <mergeCell ref="D265:F265"/>
    <mergeCell ref="B266:B269"/>
    <mergeCell ref="C266:C269"/>
    <mergeCell ref="D270:F270"/>
    <mergeCell ref="B271:B274"/>
    <mergeCell ref="C271:C274"/>
    <mergeCell ref="D275:F275"/>
    <mergeCell ref="B276:B279"/>
    <mergeCell ref="C276:C279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  <mergeCell ref="A299:G299"/>
    <mergeCell ref="A298:G298"/>
    <mergeCell ref="H298:I298"/>
    <mergeCell ref="A297:K297"/>
    <mergeCell ref="J298:K298"/>
    <mergeCell ref="C11:C14"/>
    <mergeCell ref="B16:B19"/>
    <mergeCell ref="D20:F20"/>
    <mergeCell ref="C16:C19"/>
    <mergeCell ref="B21:B24"/>
    <mergeCell ref="C21:C24"/>
    <mergeCell ref="D25:F25"/>
    <mergeCell ref="B26:B29"/>
    <mergeCell ref="C26:C29"/>
    <mergeCell ref="B251:B254"/>
    <mergeCell ref="C251:C254"/>
    <mergeCell ref="D255:F255"/>
    <mergeCell ref="B256:B259"/>
    <mergeCell ref="C256:C259"/>
    <mergeCell ref="D260:F260"/>
    <mergeCell ref="B261:B264"/>
    <mergeCell ref="C261:C264"/>
    <mergeCell ref="D40:F40"/>
    <mergeCell ref="B41:B44"/>
    <mergeCell ref="C41:C44"/>
    <mergeCell ref="D45:F45"/>
    <mergeCell ref="B46:B49"/>
    <mergeCell ref="C46:C49"/>
    <mergeCell ref="D30:F30"/>
    <mergeCell ref="B31:B34"/>
    <mergeCell ref="C31:C34"/>
    <mergeCell ref="D35:F35"/>
    <mergeCell ref="B36:B39"/>
    <mergeCell ref="C36:C39"/>
    <mergeCell ref="D60:F60"/>
    <mergeCell ref="B61:B64"/>
    <mergeCell ref="C61:C64"/>
    <mergeCell ref="D65:F65"/>
    <mergeCell ref="B66:B69"/>
    <mergeCell ref="C66:C69"/>
    <mergeCell ref="D50:F50"/>
    <mergeCell ref="B51:B54"/>
    <mergeCell ref="C51:C54"/>
    <mergeCell ref="D55:F55"/>
    <mergeCell ref="B56:B59"/>
    <mergeCell ref="C56:C59"/>
    <mergeCell ref="D80:F80"/>
    <mergeCell ref="B81:B84"/>
    <mergeCell ref="C81:C84"/>
    <mergeCell ref="D85:F85"/>
    <mergeCell ref="B86:B89"/>
    <mergeCell ref="C86:C89"/>
    <mergeCell ref="D70:F70"/>
    <mergeCell ref="B71:B74"/>
    <mergeCell ref="C71:C74"/>
    <mergeCell ref="D75:F75"/>
    <mergeCell ref="B76:B79"/>
    <mergeCell ref="C76:C79"/>
    <mergeCell ref="B101:B104"/>
    <mergeCell ref="C101:C104"/>
    <mergeCell ref="D105:F105"/>
    <mergeCell ref="B106:B109"/>
    <mergeCell ref="C106:C109"/>
    <mergeCell ref="D100:F100"/>
    <mergeCell ref="D90:F90"/>
    <mergeCell ref="B91:B94"/>
    <mergeCell ref="C91:C94"/>
    <mergeCell ref="D95:F95"/>
    <mergeCell ref="B96:B99"/>
    <mergeCell ref="C96:C99"/>
    <mergeCell ref="D120:F120"/>
    <mergeCell ref="B121:B124"/>
    <mergeCell ref="C121:C124"/>
    <mergeCell ref="D125:F125"/>
    <mergeCell ref="B126:B129"/>
    <mergeCell ref="C126:C129"/>
    <mergeCell ref="D110:F110"/>
    <mergeCell ref="B111:B114"/>
    <mergeCell ref="C111:C114"/>
    <mergeCell ref="D115:F115"/>
    <mergeCell ref="B116:B119"/>
    <mergeCell ref="C116:C119"/>
    <mergeCell ref="D140:F140"/>
    <mergeCell ref="B141:B144"/>
    <mergeCell ref="C141:C144"/>
    <mergeCell ref="D145:F145"/>
    <mergeCell ref="B146:B149"/>
    <mergeCell ref="C146:C149"/>
    <mergeCell ref="D130:F130"/>
    <mergeCell ref="B131:B134"/>
    <mergeCell ref="C131:C134"/>
    <mergeCell ref="D135:F135"/>
    <mergeCell ref="B136:B139"/>
    <mergeCell ref="C136:C139"/>
    <mergeCell ref="D160:F160"/>
    <mergeCell ref="B161:B164"/>
    <mergeCell ref="C161:C164"/>
    <mergeCell ref="D165:F165"/>
    <mergeCell ref="B166:B169"/>
    <mergeCell ref="C166:C169"/>
    <mergeCell ref="D150:F150"/>
    <mergeCell ref="B151:B154"/>
    <mergeCell ref="C151:C154"/>
    <mergeCell ref="D155:F155"/>
    <mergeCell ref="B156:B159"/>
    <mergeCell ref="C156:C159"/>
    <mergeCell ref="D180:F180"/>
    <mergeCell ref="B181:B184"/>
    <mergeCell ref="C181:C184"/>
    <mergeCell ref="D185:F185"/>
    <mergeCell ref="B186:B189"/>
    <mergeCell ref="C186:C189"/>
    <mergeCell ref="D170:F170"/>
    <mergeCell ref="B171:B174"/>
    <mergeCell ref="C171:C174"/>
    <mergeCell ref="D175:F175"/>
    <mergeCell ref="B176:B179"/>
    <mergeCell ref="C176:C179"/>
    <mergeCell ref="D200:F200"/>
    <mergeCell ref="B201:B204"/>
    <mergeCell ref="C201:C204"/>
    <mergeCell ref="D205:F205"/>
    <mergeCell ref="B206:B209"/>
    <mergeCell ref="C206:C209"/>
    <mergeCell ref="D190:F190"/>
    <mergeCell ref="B191:B194"/>
    <mergeCell ref="C191:C194"/>
    <mergeCell ref="D195:F195"/>
    <mergeCell ref="B196:B199"/>
    <mergeCell ref="C196:C199"/>
    <mergeCell ref="D220:F220"/>
    <mergeCell ref="B221:B224"/>
    <mergeCell ref="C221:C224"/>
    <mergeCell ref="D225:F225"/>
    <mergeCell ref="B226:B229"/>
    <mergeCell ref="C226:C229"/>
    <mergeCell ref="D210:F210"/>
    <mergeCell ref="B211:B214"/>
    <mergeCell ref="C211:C214"/>
    <mergeCell ref="D215:F215"/>
    <mergeCell ref="B216:B219"/>
    <mergeCell ref="C216:C219"/>
    <mergeCell ref="D250:F250"/>
    <mergeCell ref="D240:F240"/>
    <mergeCell ref="B241:B244"/>
    <mergeCell ref="C241:C244"/>
    <mergeCell ref="D245:F245"/>
    <mergeCell ref="B246:B249"/>
    <mergeCell ref="C246:C249"/>
    <mergeCell ref="D230:F230"/>
    <mergeCell ref="B231:B234"/>
    <mergeCell ref="C231:C234"/>
    <mergeCell ref="D235:F235"/>
    <mergeCell ref="B236:B239"/>
    <mergeCell ref="C236:C23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2023-08-25T13:56:54Z</cp:lastPrinted>
  <dcterms:created xsi:type="dcterms:W3CDTF">2015-08-07T14:00:00Z</dcterms:created>
  <dcterms:modified xsi:type="dcterms:W3CDTF">2025-11-28T15:00:42Z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